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7055" windowHeight="10830" activeTab="2"/>
  </bookViews>
  <sheets>
    <sheet name="RAW" sheetId="1" r:id="rId1"/>
    <sheet name="SA+ST" sheetId="3" r:id="rId2"/>
    <sheet name="standards" sheetId="4" r:id="rId3"/>
    <sheet name="StdsVals" sheetId="8" r:id="rId4"/>
  </sheets>
  <definedNames>
    <definedName name="carbs.wke">'SA+ST'!$A$1:$K$312</definedName>
  </definedNames>
  <calcPr calcId="124519"/>
</workbook>
</file>

<file path=xl/calcChain.xml><?xml version="1.0" encoding="utf-8"?>
<calcChain xmlns="http://schemas.openxmlformats.org/spreadsheetml/2006/main">
  <c r="R50" i="4"/>
  <c r="R45"/>
  <c r="R40"/>
  <c r="R35"/>
  <c r="R30"/>
  <c r="R25"/>
  <c r="R20"/>
  <c r="R15"/>
  <c r="R10"/>
  <c r="T5"/>
  <c r="S5"/>
  <c r="R5"/>
  <c r="P50"/>
  <c r="O50"/>
  <c r="N50"/>
  <c r="P45"/>
  <c r="O45"/>
  <c r="N45"/>
  <c r="P40"/>
  <c r="O40"/>
  <c r="N40"/>
  <c r="P35"/>
  <c r="O35"/>
  <c r="N35"/>
  <c r="P30"/>
  <c r="O30"/>
  <c r="N30"/>
  <c r="P25"/>
  <c r="O25"/>
  <c r="N25"/>
  <c r="Q25" s="1"/>
  <c r="P20"/>
  <c r="O20"/>
  <c r="N20"/>
  <c r="Q20" s="1"/>
  <c r="P15"/>
  <c r="O15"/>
  <c r="N15"/>
  <c r="Q15" s="1"/>
  <c r="X10"/>
  <c r="W10"/>
  <c r="V10"/>
  <c r="P10"/>
  <c r="O10"/>
  <c r="N10"/>
  <c r="Y10" l="1"/>
  <c r="Z10" s="1"/>
  <c r="AC5" s="1"/>
  <c r="Q10"/>
  <c r="AA5" l="1"/>
  <c r="AB5"/>
</calcChain>
</file>

<file path=xl/sharedStrings.xml><?xml version="1.0" encoding="utf-8"?>
<sst xmlns="http://schemas.openxmlformats.org/spreadsheetml/2006/main" count="765" uniqueCount="66">
  <si>
    <t>Date</t>
  </si>
  <si>
    <t>Time</t>
  </si>
  <si>
    <t>Start</t>
  </si>
  <si>
    <t>Rt</t>
  </si>
  <si>
    <t>Area 44</t>
  </si>
  <si>
    <t>Ampl  44</t>
  </si>
  <si>
    <t>NBS19</t>
  </si>
  <si>
    <t>Fractionation correction, 70°C -----&gt;</t>
  </si>
  <si>
    <t>ID1</t>
  </si>
  <si>
    <t>avg</t>
  </si>
  <si>
    <t>stdev</t>
  </si>
  <si>
    <t>offset</t>
  </si>
  <si>
    <t>correction</t>
  </si>
  <si>
    <t>stderr</t>
  </si>
  <si>
    <t>d13C</t>
  </si>
  <si>
    <t>d18O</t>
  </si>
  <si>
    <t>Pk#</t>
  </si>
  <si>
    <t>std</t>
  </si>
  <si>
    <t>Area44</t>
  </si>
  <si>
    <t>Amp44</t>
  </si>
  <si>
    <t>ID2, wt</t>
  </si>
  <si>
    <t>FileHeader: Filename</t>
  </si>
  <si>
    <t>Identifier 1</t>
  </si>
  <si>
    <t>Identifier 2</t>
  </si>
  <si>
    <t>Peak Nr</t>
  </si>
  <si>
    <t>d 13C/12C</t>
  </si>
  <si>
    <t>d 18O/16O</t>
  </si>
  <si>
    <t>Carbonates</t>
  </si>
  <si>
    <t>Marble</t>
  </si>
  <si>
    <t xml:space="preserve">Carara         </t>
  </si>
  <si>
    <t>CaCO3</t>
  </si>
  <si>
    <t>calcite</t>
  </si>
  <si>
    <t>MCA-7</t>
  </si>
  <si>
    <t>MCA-8</t>
  </si>
  <si>
    <t>carbonatite</t>
  </si>
  <si>
    <t>MCA-9</t>
  </si>
  <si>
    <t>limestone</t>
  </si>
  <si>
    <t>KH-2</t>
  </si>
  <si>
    <t>10/19/20</t>
  </si>
  <si>
    <t>14:10:41</t>
  </si>
  <si>
    <t>38268__MCA7.dxf</t>
  </si>
  <si>
    <t>MCA7</t>
  </si>
  <si>
    <t>14:17:57</t>
  </si>
  <si>
    <t>38269__MCA7.dxf</t>
  </si>
  <si>
    <t>14:25:13</t>
  </si>
  <si>
    <t>38270__NBS19.dxf</t>
  </si>
  <si>
    <t>14:32:29</t>
  </si>
  <si>
    <t>38271__SB08.dxf</t>
  </si>
  <si>
    <t>SB08</t>
  </si>
  <si>
    <t>14:40:52</t>
  </si>
  <si>
    <t>38272__MCA7.dxf</t>
  </si>
  <si>
    <t>14:48:08</t>
  </si>
  <si>
    <t>38273__SB20.dxf</t>
  </si>
  <si>
    <t>SB20</t>
  </si>
  <si>
    <t>14:55:24</t>
  </si>
  <si>
    <t>38274__liquid SB08.dxf</t>
  </si>
  <si>
    <t>liquid SB08</t>
  </si>
  <si>
    <t>15:02:40</t>
  </si>
  <si>
    <t>38275__liquid SB08.dxf</t>
  </si>
  <si>
    <t>15:09:56</t>
  </si>
  <si>
    <t>38276__SB20.dxf</t>
  </si>
  <si>
    <t>15:18:18</t>
  </si>
  <si>
    <t>38277__NBS19.dxf</t>
  </si>
  <si>
    <t>15:25:35</t>
  </si>
  <si>
    <t>38278__MCA7.dxf</t>
  </si>
  <si>
    <t>corrected</t>
  </si>
</sst>
</file>

<file path=xl/styles.xml><?xml version="1.0" encoding="utf-8"?>
<styleSheet xmlns="http://schemas.openxmlformats.org/spreadsheetml/2006/main">
  <fonts count="7">
    <font>
      <sz val="10"/>
      <name val="MS Sans Serif"/>
    </font>
    <font>
      <sz val="8"/>
      <name val="MS Sans Serif"/>
      <family val="2"/>
    </font>
    <font>
      <b/>
      <sz val="10"/>
      <name val="MS Sans Serif"/>
      <family val="2"/>
    </font>
    <font>
      <b/>
      <sz val="10"/>
      <color indexed="10"/>
      <name val="MS Sans Serif"/>
      <family val="2"/>
    </font>
    <font>
      <b/>
      <sz val="10"/>
      <color indexed="12"/>
      <name val="MS Sans Serif"/>
      <family val="2"/>
    </font>
    <font>
      <b/>
      <sz val="10"/>
      <color rgb="FFFF0000"/>
      <name val="MS Sans Serif"/>
      <family val="2"/>
    </font>
    <font>
      <b/>
      <sz val="12"/>
      <color rgb="FF00B05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 applyNumberFormat="1"/>
    <xf numFmtId="0" fontId="2" fillId="0" borderId="0" xfId="0" applyFont="1"/>
    <xf numFmtId="0" fontId="2" fillId="0" borderId="0" xfId="0" applyNumberFormat="1" applyFont="1"/>
    <xf numFmtId="0" fontId="2" fillId="0" borderId="0" xfId="0" quotePrefix="1" applyNumberFormat="1" applyFont="1"/>
    <xf numFmtId="2" fontId="0" fillId="0" borderId="0" xfId="0" applyNumberFormat="1"/>
    <xf numFmtId="1" fontId="0" fillId="0" borderId="0" xfId="0" applyNumberFormat="1"/>
    <xf numFmtId="0" fontId="3" fillId="0" borderId="0" xfId="0" applyFont="1"/>
    <xf numFmtId="0" fontId="4" fillId="0" borderId="0" xfId="0" quotePrefix="1" applyNumberFormat="1" applyFont="1"/>
    <xf numFmtId="1" fontId="2" fillId="0" borderId="0" xfId="0" quotePrefix="1" applyNumberFormat="1" applyFont="1"/>
    <xf numFmtId="2" fontId="5" fillId="0" borderId="0" xfId="0" applyNumberFormat="1" applyFont="1"/>
    <xf numFmtId="2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0"/>
  <sheetViews>
    <sheetView workbookViewId="0">
      <selection activeCell="A2" sqref="A2:L98"/>
    </sheetView>
  </sheetViews>
  <sheetFormatPr defaultRowHeight="12.75"/>
  <cols>
    <col min="3" max="3" width="28.42578125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38</v>
      </c>
      <c r="B2" s="1" t="s">
        <v>39</v>
      </c>
      <c r="C2" s="1" t="s">
        <v>40</v>
      </c>
      <c r="D2" s="1" t="s">
        <v>41</v>
      </c>
      <c r="F2" s="1">
        <v>1</v>
      </c>
      <c r="G2" s="1">
        <v>15.5</v>
      </c>
      <c r="H2" s="1">
        <v>35.5</v>
      </c>
      <c r="I2" s="1">
        <v>74.284999999999997</v>
      </c>
      <c r="J2" s="1">
        <v>3874</v>
      </c>
      <c r="K2" s="1">
        <v>-35.905000000000001</v>
      </c>
      <c r="L2" s="1">
        <v>35.165999999999997</v>
      </c>
    </row>
    <row r="3" spans="1:12">
      <c r="A3" s="1" t="s">
        <v>38</v>
      </c>
      <c r="B3" s="1" t="s">
        <v>39</v>
      </c>
      <c r="C3" s="1" t="s">
        <v>40</v>
      </c>
      <c r="D3" s="1" t="s">
        <v>41</v>
      </c>
      <c r="F3" s="1">
        <v>2</v>
      </c>
      <c r="G3" s="1">
        <v>65.400000000000006</v>
      </c>
      <c r="H3" s="1">
        <v>85.3</v>
      </c>
      <c r="I3" s="1">
        <v>73.572999999999993</v>
      </c>
      <c r="J3" s="1">
        <v>3862</v>
      </c>
      <c r="K3" s="1">
        <v>-35.918999999999997</v>
      </c>
      <c r="L3" s="1">
        <v>35.085000000000001</v>
      </c>
    </row>
    <row r="4" spans="1:12">
      <c r="A4" s="1" t="s">
        <v>38</v>
      </c>
      <c r="B4" s="1" t="s">
        <v>39</v>
      </c>
      <c r="C4" s="1" t="s">
        <v>40</v>
      </c>
      <c r="D4" s="1" t="s">
        <v>41</v>
      </c>
      <c r="F4" s="1">
        <v>3</v>
      </c>
      <c r="G4" s="1">
        <v>114.9</v>
      </c>
      <c r="H4" s="1">
        <v>135</v>
      </c>
      <c r="I4" s="1">
        <v>73.945999999999998</v>
      </c>
      <c r="J4" s="1">
        <v>3853</v>
      </c>
      <c r="K4" s="1">
        <v>-35.94</v>
      </c>
      <c r="L4" s="1">
        <v>35.090000000000003</v>
      </c>
    </row>
    <row r="5" spans="1:12">
      <c r="A5" s="1" t="s">
        <v>38</v>
      </c>
      <c r="B5" s="1" t="s">
        <v>39</v>
      </c>
      <c r="C5" s="1" t="s">
        <v>40</v>
      </c>
      <c r="D5" s="1" t="s">
        <v>41</v>
      </c>
      <c r="F5" s="1">
        <v>4</v>
      </c>
      <c r="G5" s="1">
        <v>173.7</v>
      </c>
      <c r="H5" s="1">
        <v>177.2</v>
      </c>
      <c r="I5" s="1">
        <v>7.7</v>
      </c>
      <c r="J5" s="1">
        <v>2477</v>
      </c>
      <c r="K5" s="1">
        <v>2.3980000000000001</v>
      </c>
      <c r="L5" s="1">
        <v>29.728000000000002</v>
      </c>
    </row>
    <row r="6" spans="1:12">
      <c r="A6" s="1" t="s">
        <v>38</v>
      </c>
      <c r="B6" s="1" t="s">
        <v>39</v>
      </c>
      <c r="C6" s="1" t="s">
        <v>40</v>
      </c>
      <c r="D6" s="1" t="s">
        <v>41</v>
      </c>
      <c r="F6" s="1">
        <v>5</v>
      </c>
      <c r="G6" s="1">
        <v>213.4</v>
      </c>
      <c r="H6" s="1">
        <v>217.2</v>
      </c>
      <c r="I6" s="1">
        <v>7.6820000000000004</v>
      </c>
      <c r="J6" s="1">
        <v>2472</v>
      </c>
      <c r="K6" s="1">
        <v>2.2690000000000001</v>
      </c>
      <c r="L6" s="1">
        <v>29.885999999999999</v>
      </c>
    </row>
    <row r="7" spans="1:12">
      <c r="A7" s="1" t="s">
        <v>38</v>
      </c>
      <c r="B7" s="1" t="s">
        <v>39</v>
      </c>
      <c r="C7" s="1" t="s">
        <v>40</v>
      </c>
      <c r="D7" s="1" t="s">
        <v>41</v>
      </c>
      <c r="F7" s="1">
        <v>6</v>
      </c>
      <c r="G7" s="1">
        <v>253.1</v>
      </c>
      <c r="H7" s="1">
        <v>256.89999999999998</v>
      </c>
      <c r="I7" s="1">
        <v>7.4729999999999999</v>
      </c>
      <c r="J7" s="1">
        <v>2405</v>
      </c>
      <c r="K7" s="1">
        <v>2.36</v>
      </c>
      <c r="L7" s="1">
        <v>29.96</v>
      </c>
    </row>
    <row r="8" spans="1:12">
      <c r="A8" s="1" t="s">
        <v>38</v>
      </c>
      <c r="B8" s="1" t="s">
        <v>39</v>
      </c>
      <c r="C8" s="1" t="s">
        <v>40</v>
      </c>
      <c r="D8" s="1" t="s">
        <v>41</v>
      </c>
      <c r="F8" s="1">
        <v>7</v>
      </c>
      <c r="G8" s="1">
        <v>293</v>
      </c>
      <c r="H8" s="1">
        <v>296.60000000000002</v>
      </c>
      <c r="I8" s="1">
        <v>7.2590000000000003</v>
      </c>
      <c r="J8" s="1">
        <v>2333</v>
      </c>
      <c r="K8" s="1">
        <v>2.3319999999999999</v>
      </c>
      <c r="L8" s="1">
        <v>29.911000000000001</v>
      </c>
    </row>
    <row r="9" spans="1:12">
      <c r="A9" s="1" t="s">
        <v>38</v>
      </c>
      <c r="B9" s="1" t="s">
        <v>39</v>
      </c>
      <c r="C9" s="1" t="s">
        <v>40</v>
      </c>
      <c r="D9" s="1" t="s">
        <v>41</v>
      </c>
      <c r="F9" s="1">
        <v>8</v>
      </c>
      <c r="G9" s="1">
        <v>343.8</v>
      </c>
      <c r="H9" s="1">
        <v>363.9</v>
      </c>
      <c r="I9" s="1">
        <v>73.912999999999997</v>
      </c>
      <c r="J9" s="1">
        <v>3854</v>
      </c>
      <c r="K9" s="1">
        <v>-35.981000000000002</v>
      </c>
      <c r="L9" s="1">
        <v>35.094000000000001</v>
      </c>
    </row>
    <row r="10" spans="1:12">
      <c r="A10" s="1" t="s">
        <v>38</v>
      </c>
      <c r="B10" s="1" t="s">
        <v>42</v>
      </c>
      <c r="C10" s="1" t="s">
        <v>43</v>
      </c>
      <c r="D10" s="1" t="s">
        <v>41</v>
      </c>
      <c r="F10" s="1">
        <v>1</v>
      </c>
      <c r="G10" s="1">
        <v>15.5</v>
      </c>
      <c r="H10" s="1">
        <v>35.5</v>
      </c>
      <c r="I10" s="1">
        <v>74.040999999999997</v>
      </c>
      <c r="J10" s="1">
        <v>3856</v>
      </c>
      <c r="K10" s="1">
        <v>-35.883000000000003</v>
      </c>
      <c r="L10" s="1">
        <v>35.085999999999999</v>
      </c>
    </row>
    <row r="11" spans="1:12">
      <c r="A11" s="1" t="s">
        <v>38</v>
      </c>
      <c r="B11" s="1" t="s">
        <v>42</v>
      </c>
      <c r="C11" s="1" t="s">
        <v>43</v>
      </c>
      <c r="D11" s="1" t="s">
        <v>41</v>
      </c>
      <c r="F11" s="1">
        <v>2</v>
      </c>
      <c r="G11" s="1">
        <v>65.400000000000006</v>
      </c>
      <c r="H11" s="1">
        <v>85.3</v>
      </c>
      <c r="I11" s="1">
        <v>73.492000000000004</v>
      </c>
      <c r="J11" s="1">
        <v>3846</v>
      </c>
      <c r="K11" s="1">
        <v>-35.917000000000002</v>
      </c>
      <c r="L11" s="1">
        <v>35.149000000000001</v>
      </c>
    </row>
    <row r="12" spans="1:12">
      <c r="A12" s="1" t="s">
        <v>38</v>
      </c>
      <c r="B12" s="1" t="s">
        <v>42</v>
      </c>
      <c r="C12" s="1" t="s">
        <v>43</v>
      </c>
      <c r="D12" s="1" t="s">
        <v>41</v>
      </c>
      <c r="F12" s="1">
        <v>3</v>
      </c>
      <c r="G12" s="1">
        <v>114.9</v>
      </c>
      <c r="H12" s="1">
        <v>135</v>
      </c>
      <c r="I12" s="1">
        <v>74.102000000000004</v>
      </c>
      <c r="J12" s="1">
        <v>3852</v>
      </c>
      <c r="K12" s="1">
        <v>-35.94</v>
      </c>
      <c r="L12" s="1">
        <v>35.090000000000003</v>
      </c>
    </row>
    <row r="13" spans="1:12">
      <c r="A13" s="1" t="s">
        <v>38</v>
      </c>
      <c r="B13" s="1" t="s">
        <v>42</v>
      </c>
      <c r="C13" s="1" t="s">
        <v>43</v>
      </c>
      <c r="D13" s="1" t="s">
        <v>41</v>
      </c>
      <c r="F13" s="1">
        <v>4</v>
      </c>
      <c r="G13" s="1">
        <v>173.7</v>
      </c>
      <c r="H13" s="1">
        <v>177.2</v>
      </c>
      <c r="I13" s="1">
        <v>6.556</v>
      </c>
      <c r="J13" s="1">
        <v>2110</v>
      </c>
      <c r="K13" s="1">
        <v>2.3580000000000001</v>
      </c>
      <c r="L13" s="1">
        <v>29.738</v>
      </c>
    </row>
    <row r="14" spans="1:12">
      <c r="A14" s="1" t="s">
        <v>38</v>
      </c>
      <c r="B14" s="1" t="s">
        <v>42</v>
      </c>
      <c r="C14" s="1" t="s">
        <v>43</v>
      </c>
      <c r="D14" s="1" t="s">
        <v>41</v>
      </c>
      <c r="F14" s="1">
        <v>5</v>
      </c>
      <c r="G14" s="1">
        <v>213.4</v>
      </c>
      <c r="H14" s="1">
        <v>217.2</v>
      </c>
      <c r="I14" s="1">
        <v>6.3840000000000003</v>
      </c>
      <c r="J14" s="1">
        <v>2052</v>
      </c>
      <c r="K14" s="1">
        <v>2.1890000000000001</v>
      </c>
      <c r="L14" s="1">
        <v>29.724</v>
      </c>
    </row>
    <row r="15" spans="1:12">
      <c r="A15" s="1" t="s">
        <v>38</v>
      </c>
      <c r="B15" s="1" t="s">
        <v>42</v>
      </c>
      <c r="C15" s="1" t="s">
        <v>43</v>
      </c>
      <c r="D15" s="1" t="s">
        <v>41</v>
      </c>
      <c r="F15" s="1">
        <v>6</v>
      </c>
      <c r="G15" s="1">
        <v>253.1</v>
      </c>
      <c r="H15" s="1">
        <v>256.89999999999998</v>
      </c>
      <c r="I15" s="1">
        <v>6.1929999999999996</v>
      </c>
      <c r="J15" s="1">
        <v>1995</v>
      </c>
      <c r="K15" s="1">
        <v>2.0950000000000002</v>
      </c>
      <c r="L15" s="1">
        <v>29.603000000000002</v>
      </c>
    </row>
    <row r="16" spans="1:12">
      <c r="A16" s="1" t="s">
        <v>38</v>
      </c>
      <c r="B16" s="1" t="s">
        <v>42</v>
      </c>
      <c r="C16" s="1" t="s">
        <v>43</v>
      </c>
      <c r="D16" s="1" t="s">
        <v>41</v>
      </c>
      <c r="F16" s="1">
        <v>7</v>
      </c>
      <c r="G16" s="1">
        <v>292.8</v>
      </c>
      <c r="H16" s="1">
        <v>296.60000000000002</v>
      </c>
      <c r="I16" s="1">
        <v>6.0190000000000001</v>
      </c>
      <c r="J16" s="1">
        <v>1939</v>
      </c>
      <c r="K16" s="1">
        <v>2.214</v>
      </c>
      <c r="L16" s="1">
        <v>29.812000000000001</v>
      </c>
    </row>
    <row r="17" spans="1:12">
      <c r="A17" s="1" t="s">
        <v>38</v>
      </c>
      <c r="B17" s="1" t="s">
        <v>42</v>
      </c>
      <c r="C17" s="1" t="s">
        <v>43</v>
      </c>
      <c r="D17" s="1" t="s">
        <v>41</v>
      </c>
      <c r="F17" s="1">
        <v>8</v>
      </c>
      <c r="G17" s="1">
        <v>343.8</v>
      </c>
      <c r="H17" s="1">
        <v>363.9</v>
      </c>
      <c r="I17" s="1">
        <v>73.956000000000003</v>
      </c>
      <c r="J17" s="1">
        <v>3852</v>
      </c>
      <c r="K17" s="1">
        <v>-35.884</v>
      </c>
      <c r="L17" s="1">
        <v>35.048999999999999</v>
      </c>
    </row>
    <row r="18" spans="1:12">
      <c r="A18" s="1" t="s">
        <v>38</v>
      </c>
      <c r="B18" s="1" t="s">
        <v>44</v>
      </c>
      <c r="C18" s="1" t="s">
        <v>45</v>
      </c>
      <c r="D18" s="1" t="s">
        <v>6</v>
      </c>
      <c r="F18" s="1">
        <v>1</v>
      </c>
      <c r="G18" s="1">
        <v>15.5</v>
      </c>
      <c r="H18" s="1">
        <v>35.700000000000003</v>
      </c>
      <c r="I18" s="1">
        <v>74.355999999999995</v>
      </c>
      <c r="J18" s="1">
        <v>3861</v>
      </c>
      <c r="K18" s="1">
        <v>-35.966000000000001</v>
      </c>
      <c r="L18" s="1">
        <v>35.088000000000001</v>
      </c>
    </row>
    <row r="19" spans="1:12">
      <c r="A19" s="1" t="s">
        <v>38</v>
      </c>
      <c r="B19" s="1" t="s">
        <v>44</v>
      </c>
      <c r="C19" s="1" t="s">
        <v>45</v>
      </c>
      <c r="D19" s="1" t="s">
        <v>6</v>
      </c>
      <c r="F19" s="1">
        <v>2</v>
      </c>
      <c r="G19" s="1">
        <v>65.400000000000006</v>
      </c>
      <c r="H19" s="1">
        <v>85.3</v>
      </c>
      <c r="I19" s="1">
        <v>73.751000000000005</v>
      </c>
      <c r="J19" s="1">
        <v>3848</v>
      </c>
      <c r="K19" s="1">
        <v>-35.963999999999999</v>
      </c>
      <c r="L19" s="1">
        <v>35.067</v>
      </c>
    </row>
    <row r="20" spans="1:12">
      <c r="A20" s="1" t="s">
        <v>38</v>
      </c>
      <c r="B20" s="1" t="s">
        <v>44</v>
      </c>
      <c r="C20" s="1" t="s">
        <v>45</v>
      </c>
      <c r="D20" s="1" t="s">
        <v>6</v>
      </c>
      <c r="F20" s="1">
        <v>3</v>
      </c>
      <c r="G20" s="1">
        <v>114.9</v>
      </c>
      <c r="H20" s="1">
        <v>135</v>
      </c>
      <c r="I20" s="1">
        <v>74.066999999999993</v>
      </c>
      <c r="J20" s="1">
        <v>3852</v>
      </c>
      <c r="K20" s="1">
        <v>-35.94</v>
      </c>
      <c r="L20" s="1">
        <v>35.090000000000003</v>
      </c>
    </row>
    <row r="21" spans="1:12">
      <c r="A21" s="1" t="s">
        <v>38</v>
      </c>
      <c r="B21" s="1" t="s">
        <v>44</v>
      </c>
      <c r="C21" s="1" t="s">
        <v>45</v>
      </c>
      <c r="D21" s="1" t="s">
        <v>6</v>
      </c>
      <c r="F21" s="1">
        <v>4</v>
      </c>
      <c r="G21" s="1">
        <v>173.5</v>
      </c>
      <c r="H21" s="1">
        <v>177.2</v>
      </c>
      <c r="I21" s="1">
        <v>15.047000000000001</v>
      </c>
      <c r="J21" s="1">
        <v>4859</v>
      </c>
      <c r="K21" s="1">
        <v>2.1219999999999999</v>
      </c>
      <c r="L21" s="1">
        <v>36.491999999999997</v>
      </c>
    </row>
    <row r="22" spans="1:12">
      <c r="A22" s="1" t="s">
        <v>38</v>
      </c>
      <c r="B22" s="1" t="s">
        <v>44</v>
      </c>
      <c r="C22" s="1" t="s">
        <v>45</v>
      </c>
      <c r="D22" s="1" t="s">
        <v>6</v>
      </c>
      <c r="F22" s="1">
        <v>5</v>
      </c>
      <c r="G22" s="1">
        <v>213.4</v>
      </c>
      <c r="H22" s="1">
        <v>216.9</v>
      </c>
      <c r="I22" s="1">
        <v>14.593</v>
      </c>
      <c r="J22" s="1">
        <v>4709</v>
      </c>
      <c r="K22" s="1">
        <v>2.0870000000000002</v>
      </c>
      <c r="L22" s="1">
        <v>36.579000000000001</v>
      </c>
    </row>
    <row r="23" spans="1:12">
      <c r="A23" s="1" t="s">
        <v>38</v>
      </c>
      <c r="B23" s="1" t="s">
        <v>44</v>
      </c>
      <c r="C23" s="1" t="s">
        <v>45</v>
      </c>
      <c r="D23" s="1" t="s">
        <v>6</v>
      </c>
      <c r="F23" s="1">
        <v>6</v>
      </c>
      <c r="G23" s="1">
        <v>253.1</v>
      </c>
      <c r="H23" s="1">
        <v>256.89999999999998</v>
      </c>
      <c r="I23" s="1">
        <v>14.07</v>
      </c>
      <c r="J23" s="1">
        <v>4537</v>
      </c>
      <c r="K23" s="1">
        <v>2.0750000000000002</v>
      </c>
      <c r="L23" s="1">
        <v>36.578000000000003</v>
      </c>
    </row>
    <row r="24" spans="1:12">
      <c r="A24" s="1" t="s">
        <v>38</v>
      </c>
      <c r="B24" s="1" t="s">
        <v>44</v>
      </c>
      <c r="C24" s="1" t="s">
        <v>45</v>
      </c>
      <c r="D24" s="1" t="s">
        <v>6</v>
      </c>
      <c r="F24" s="1">
        <v>7</v>
      </c>
      <c r="G24" s="1">
        <v>292.8</v>
      </c>
      <c r="H24" s="1">
        <v>296.60000000000002</v>
      </c>
      <c r="I24" s="1">
        <v>13.612</v>
      </c>
      <c r="J24" s="1">
        <v>4397</v>
      </c>
      <c r="K24" s="1">
        <v>2.1110000000000002</v>
      </c>
      <c r="L24" s="1">
        <v>36.552</v>
      </c>
    </row>
    <row r="25" spans="1:12">
      <c r="A25" s="1" t="s">
        <v>38</v>
      </c>
      <c r="B25" s="1" t="s">
        <v>44</v>
      </c>
      <c r="C25" s="1" t="s">
        <v>45</v>
      </c>
      <c r="D25" s="1" t="s">
        <v>6</v>
      </c>
      <c r="F25" s="1">
        <v>8</v>
      </c>
      <c r="G25" s="1">
        <v>343.8</v>
      </c>
      <c r="H25" s="1">
        <v>364.1</v>
      </c>
      <c r="I25" s="1">
        <v>74.171000000000006</v>
      </c>
      <c r="J25" s="1">
        <v>3863</v>
      </c>
      <c r="K25" s="1">
        <v>-35.927999999999997</v>
      </c>
      <c r="L25" s="1">
        <v>35.094999999999999</v>
      </c>
    </row>
    <row r="26" spans="1:12">
      <c r="A26" s="1" t="s">
        <v>38</v>
      </c>
      <c r="B26" s="1" t="s">
        <v>46</v>
      </c>
      <c r="C26" s="1" t="s">
        <v>47</v>
      </c>
      <c r="D26" s="1" t="s">
        <v>48</v>
      </c>
      <c r="F26" s="1">
        <v>1</v>
      </c>
      <c r="G26" s="1">
        <v>15.5</v>
      </c>
      <c r="H26" s="1">
        <v>35.5</v>
      </c>
      <c r="I26" s="1">
        <v>74.704999999999998</v>
      </c>
      <c r="J26" s="1">
        <v>3891</v>
      </c>
      <c r="K26" s="1">
        <v>-35.915999999999997</v>
      </c>
      <c r="L26" s="1">
        <v>35.146000000000001</v>
      </c>
    </row>
    <row r="27" spans="1:12">
      <c r="A27" s="1" t="s">
        <v>38</v>
      </c>
      <c r="B27" s="1" t="s">
        <v>46</v>
      </c>
      <c r="C27" s="1" t="s">
        <v>47</v>
      </c>
      <c r="D27" s="1" t="s">
        <v>48</v>
      </c>
      <c r="F27" s="1">
        <v>2</v>
      </c>
      <c r="G27" s="1">
        <v>65.400000000000006</v>
      </c>
      <c r="H27" s="1">
        <v>85.3</v>
      </c>
      <c r="I27" s="1">
        <v>73.671000000000006</v>
      </c>
      <c r="J27" s="1">
        <v>3853</v>
      </c>
      <c r="K27" s="1">
        <v>-35.917000000000002</v>
      </c>
      <c r="L27" s="1">
        <v>35.146999999999998</v>
      </c>
    </row>
    <row r="28" spans="1:12">
      <c r="A28" s="1" t="s">
        <v>38</v>
      </c>
      <c r="B28" s="1" t="s">
        <v>46</v>
      </c>
      <c r="C28" s="1" t="s">
        <v>47</v>
      </c>
      <c r="D28" s="1" t="s">
        <v>48</v>
      </c>
      <c r="F28" s="1">
        <v>3</v>
      </c>
      <c r="G28" s="1">
        <v>114.9</v>
      </c>
      <c r="H28" s="1">
        <v>135</v>
      </c>
      <c r="I28" s="1">
        <v>73.989999999999995</v>
      </c>
      <c r="J28" s="1">
        <v>3857</v>
      </c>
      <c r="K28" s="1">
        <v>-35.94</v>
      </c>
      <c r="L28" s="1">
        <v>35.090000000000003</v>
      </c>
    </row>
    <row r="29" spans="1:12">
      <c r="A29" s="1" t="s">
        <v>38</v>
      </c>
      <c r="B29" s="1" t="s">
        <v>46</v>
      </c>
      <c r="C29" s="1" t="s">
        <v>47</v>
      </c>
      <c r="D29" s="1" t="s">
        <v>48</v>
      </c>
      <c r="F29" s="1">
        <v>4</v>
      </c>
      <c r="G29" s="1">
        <v>173.3</v>
      </c>
      <c r="H29" s="1">
        <v>176.8</v>
      </c>
      <c r="I29" s="1">
        <v>45.628999999999998</v>
      </c>
      <c r="J29" s="1">
        <v>14755</v>
      </c>
      <c r="K29" s="1">
        <v>-2.718</v>
      </c>
      <c r="L29" s="1">
        <v>22.872</v>
      </c>
    </row>
    <row r="30" spans="1:12">
      <c r="A30" s="1" t="s">
        <v>38</v>
      </c>
      <c r="B30" s="1" t="s">
        <v>46</v>
      </c>
      <c r="C30" s="1" t="s">
        <v>47</v>
      </c>
      <c r="D30" s="1" t="s">
        <v>48</v>
      </c>
      <c r="F30" s="1">
        <v>5</v>
      </c>
      <c r="G30" s="1">
        <v>213.2</v>
      </c>
      <c r="H30" s="1">
        <v>216.9</v>
      </c>
      <c r="I30" s="1">
        <v>43.814999999999998</v>
      </c>
      <c r="J30" s="1">
        <v>14196</v>
      </c>
      <c r="K30" s="1">
        <v>-2.754</v>
      </c>
      <c r="L30" s="1">
        <v>22.876999999999999</v>
      </c>
    </row>
    <row r="31" spans="1:12">
      <c r="A31" s="1" t="s">
        <v>38</v>
      </c>
      <c r="B31" s="1" t="s">
        <v>46</v>
      </c>
      <c r="C31" s="1" t="s">
        <v>47</v>
      </c>
      <c r="D31" s="1" t="s">
        <v>48</v>
      </c>
      <c r="F31" s="1">
        <v>6</v>
      </c>
      <c r="G31" s="1">
        <v>253.1</v>
      </c>
      <c r="H31" s="1">
        <v>256.7</v>
      </c>
      <c r="I31" s="1">
        <v>41.94</v>
      </c>
      <c r="J31" s="1">
        <v>13610</v>
      </c>
      <c r="K31" s="1">
        <v>-2.6760000000000002</v>
      </c>
      <c r="L31" s="1">
        <v>22.82</v>
      </c>
    </row>
    <row r="32" spans="1:12">
      <c r="A32" s="1" t="s">
        <v>38</v>
      </c>
      <c r="B32" s="1" t="s">
        <v>46</v>
      </c>
      <c r="C32" s="1" t="s">
        <v>47</v>
      </c>
      <c r="D32" s="1" t="s">
        <v>48</v>
      </c>
      <c r="F32" s="1">
        <v>7</v>
      </c>
      <c r="G32" s="1">
        <v>292.8</v>
      </c>
      <c r="H32" s="1">
        <v>296.39999999999998</v>
      </c>
      <c r="I32" s="1">
        <v>40.158000000000001</v>
      </c>
      <c r="J32" s="1">
        <v>12995</v>
      </c>
      <c r="K32" s="1">
        <v>-2.6269999999999998</v>
      </c>
      <c r="L32" s="1">
        <v>22.835000000000001</v>
      </c>
    </row>
    <row r="33" spans="1:12">
      <c r="A33" s="1" t="s">
        <v>38</v>
      </c>
      <c r="B33" s="1" t="s">
        <v>46</v>
      </c>
      <c r="C33" s="1" t="s">
        <v>47</v>
      </c>
      <c r="D33" s="1" t="s">
        <v>48</v>
      </c>
      <c r="F33" s="1">
        <v>8</v>
      </c>
      <c r="G33" s="1">
        <v>343.8</v>
      </c>
      <c r="H33" s="1">
        <v>363.9</v>
      </c>
      <c r="I33" s="1">
        <v>74.025000000000006</v>
      </c>
      <c r="J33" s="1">
        <v>3856</v>
      </c>
      <c r="K33" s="1">
        <v>-35.895000000000003</v>
      </c>
      <c r="L33" s="1">
        <v>35.082999999999998</v>
      </c>
    </row>
    <row r="34" spans="1:12">
      <c r="A34" s="1" t="s">
        <v>38</v>
      </c>
      <c r="B34" s="1" t="s">
        <v>49</v>
      </c>
      <c r="C34" s="1" t="s">
        <v>50</v>
      </c>
      <c r="D34" s="1" t="s">
        <v>41</v>
      </c>
      <c r="F34" s="1">
        <v>1</v>
      </c>
      <c r="G34" s="1">
        <v>15.5</v>
      </c>
      <c r="H34" s="1">
        <v>35.5</v>
      </c>
      <c r="I34" s="1">
        <v>74.146000000000001</v>
      </c>
      <c r="J34" s="1">
        <v>3865</v>
      </c>
      <c r="K34" s="1">
        <v>-35.968000000000004</v>
      </c>
      <c r="L34" s="1">
        <v>35.1</v>
      </c>
    </row>
    <row r="35" spans="1:12">
      <c r="A35" s="1" t="s">
        <v>38</v>
      </c>
      <c r="B35" s="1" t="s">
        <v>49</v>
      </c>
      <c r="C35" s="1" t="s">
        <v>50</v>
      </c>
      <c r="D35" s="1" t="s">
        <v>41</v>
      </c>
      <c r="F35" s="1">
        <v>2</v>
      </c>
      <c r="G35" s="1">
        <v>65.400000000000006</v>
      </c>
      <c r="H35" s="1">
        <v>85.3</v>
      </c>
      <c r="I35" s="1">
        <v>73.698999999999998</v>
      </c>
      <c r="J35" s="1">
        <v>3865</v>
      </c>
      <c r="K35" s="1">
        <v>-35.930999999999997</v>
      </c>
      <c r="L35" s="1">
        <v>35.093000000000004</v>
      </c>
    </row>
    <row r="36" spans="1:12">
      <c r="A36" s="1" t="s">
        <v>38</v>
      </c>
      <c r="B36" s="1" t="s">
        <v>49</v>
      </c>
      <c r="C36" s="1" t="s">
        <v>50</v>
      </c>
      <c r="D36" s="1" t="s">
        <v>41</v>
      </c>
      <c r="F36" s="1">
        <v>3</v>
      </c>
      <c r="G36" s="1">
        <v>114.9</v>
      </c>
      <c r="H36" s="1">
        <v>135</v>
      </c>
      <c r="I36" s="1">
        <v>74.135999999999996</v>
      </c>
      <c r="J36" s="1">
        <v>3857</v>
      </c>
      <c r="K36" s="1">
        <v>-35.94</v>
      </c>
      <c r="L36" s="1">
        <v>35.090000000000003</v>
      </c>
    </row>
    <row r="37" spans="1:12">
      <c r="A37" s="1" t="s">
        <v>38</v>
      </c>
      <c r="B37" s="1" t="s">
        <v>49</v>
      </c>
      <c r="C37" s="1" t="s">
        <v>50</v>
      </c>
      <c r="D37" s="1" t="s">
        <v>41</v>
      </c>
      <c r="F37" s="1">
        <v>4</v>
      </c>
      <c r="G37" s="1">
        <v>173.7</v>
      </c>
      <c r="H37" s="1">
        <v>177.2</v>
      </c>
      <c r="I37" s="1">
        <v>5.3840000000000003</v>
      </c>
      <c r="J37" s="1">
        <v>1732</v>
      </c>
      <c r="K37" s="1">
        <v>2.3410000000000002</v>
      </c>
      <c r="L37" s="1">
        <v>29.654</v>
      </c>
    </row>
    <row r="38" spans="1:12">
      <c r="A38" s="1" t="s">
        <v>38</v>
      </c>
      <c r="B38" s="1" t="s">
        <v>49</v>
      </c>
      <c r="C38" s="1" t="s">
        <v>50</v>
      </c>
      <c r="D38" s="1" t="s">
        <v>41</v>
      </c>
      <c r="F38" s="1">
        <v>5</v>
      </c>
      <c r="G38" s="1">
        <v>213.4</v>
      </c>
      <c r="H38" s="1">
        <v>217.2</v>
      </c>
      <c r="I38" s="1">
        <v>5.2050000000000001</v>
      </c>
      <c r="J38" s="1">
        <v>1675</v>
      </c>
      <c r="K38" s="1">
        <v>2.3330000000000002</v>
      </c>
      <c r="L38" s="1">
        <v>29.859000000000002</v>
      </c>
    </row>
    <row r="39" spans="1:12">
      <c r="A39" s="1" t="s">
        <v>38</v>
      </c>
      <c r="B39" s="1" t="s">
        <v>49</v>
      </c>
      <c r="C39" s="1" t="s">
        <v>50</v>
      </c>
      <c r="D39" s="1" t="s">
        <v>41</v>
      </c>
      <c r="F39" s="1">
        <v>6</v>
      </c>
      <c r="G39" s="1">
        <v>253.1</v>
      </c>
      <c r="H39" s="1">
        <v>256.89999999999998</v>
      </c>
      <c r="I39" s="1">
        <v>5.0030000000000001</v>
      </c>
      <c r="J39" s="1">
        <v>1611</v>
      </c>
      <c r="K39" s="1">
        <v>2.1459999999999999</v>
      </c>
      <c r="L39" s="1">
        <v>29.687000000000001</v>
      </c>
    </row>
    <row r="40" spans="1:12">
      <c r="A40" s="1" t="s">
        <v>38</v>
      </c>
      <c r="B40" s="1" t="s">
        <v>49</v>
      </c>
      <c r="C40" s="1" t="s">
        <v>50</v>
      </c>
      <c r="D40" s="1" t="s">
        <v>41</v>
      </c>
      <c r="F40" s="1">
        <v>7</v>
      </c>
      <c r="G40" s="1">
        <v>292.8</v>
      </c>
      <c r="H40" s="1">
        <v>296.60000000000002</v>
      </c>
      <c r="I40" s="1">
        <v>4.8520000000000003</v>
      </c>
      <c r="J40" s="1">
        <v>1564</v>
      </c>
      <c r="K40" s="1">
        <v>1.994</v>
      </c>
      <c r="L40" s="1">
        <v>29.88</v>
      </c>
    </row>
    <row r="41" spans="1:12">
      <c r="A41" s="1" t="s">
        <v>38</v>
      </c>
      <c r="B41" s="1" t="s">
        <v>49</v>
      </c>
      <c r="C41" s="1" t="s">
        <v>50</v>
      </c>
      <c r="D41" s="1" t="s">
        <v>41</v>
      </c>
      <c r="F41" s="1">
        <v>8</v>
      </c>
      <c r="G41" s="1">
        <v>343.8</v>
      </c>
      <c r="H41" s="1">
        <v>363.9</v>
      </c>
      <c r="I41" s="1">
        <v>74.046999999999997</v>
      </c>
      <c r="J41" s="1">
        <v>3855</v>
      </c>
      <c r="K41" s="1">
        <v>-35.936999999999998</v>
      </c>
      <c r="L41" s="1">
        <v>35.015000000000001</v>
      </c>
    </row>
    <row r="42" spans="1:12">
      <c r="A42" s="1" t="s">
        <v>38</v>
      </c>
      <c r="B42" s="1" t="s">
        <v>51</v>
      </c>
      <c r="C42" s="1" t="s">
        <v>52</v>
      </c>
      <c r="D42" s="1" t="s">
        <v>53</v>
      </c>
      <c r="F42" s="1">
        <v>1</v>
      </c>
      <c r="G42" s="1">
        <v>15.5</v>
      </c>
      <c r="H42" s="1">
        <v>35.5</v>
      </c>
      <c r="I42" s="1">
        <v>74.078999999999994</v>
      </c>
      <c r="J42" s="1">
        <v>3861</v>
      </c>
      <c r="K42" s="1">
        <v>-35.933</v>
      </c>
      <c r="L42" s="1">
        <v>35.094999999999999</v>
      </c>
    </row>
    <row r="43" spans="1:12">
      <c r="A43" s="1" t="s">
        <v>38</v>
      </c>
      <c r="B43" s="1" t="s">
        <v>51</v>
      </c>
      <c r="C43" s="1" t="s">
        <v>52</v>
      </c>
      <c r="D43" s="1" t="s">
        <v>53</v>
      </c>
      <c r="F43" s="1">
        <v>2</v>
      </c>
      <c r="G43" s="1">
        <v>65.400000000000006</v>
      </c>
      <c r="H43" s="1">
        <v>85.3</v>
      </c>
      <c r="I43" s="1">
        <v>73.766999999999996</v>
      </c>
      <c r="J43" s="1">
        <v>3871</v>
      </c>
      <c r="K43" s="1">
        <v>-35.936</v>
      </c>
      <c r="L43" s="1">
        <v>35.063000000000002</v>
      </c>
    </row>
    <row r="44" spans="1:12">
      <c r="A44" s="1" t="s">
        <v>38</v>
      </c>
      <c r="B44" s="1" t="s">
        <v>51</v>
      </c>
      <c r="C44" s="1" t="s">
        <v>52</v>
      </c>
      <c r="D44" s="1" t="s">
        <v>53</v>
      </c>
      <c r="F44" s="1">
        <v>3</v>
      </c>
      <c r="G44" s="1">
        <v>114.9</v>
      </c>
      <c r="H44" s="1">
        <v>135</v>
      </c>
      <c r="I44" s="1">
        <v>74.081000000000003</v>
      </c>
      <c r="J44" s="1">
        <v>3869</v>
      </c>
      <c r="K44" s="1">
        <v>-35.94</v>
      </c>
      <c r="L44" s="1">
        <v>35.090000000000003</v>
      </c>
    </row>
    <row r="45" spans="1:12">
      <c r="A45" s="1" t="s">
        <v>38</v>
      </c>
      <c r="B45" s="1" t="s">
        <v>51</v>
      </c>
      <c r="C45" s="1" t="s">
        <v>52</v>
      </c>
      <c r="D45" s="1" t="s">
        <v>53</v>
      </c>
      <c r="F45" s="1">
        <v>4</v>
      </c>
      <c r="G45" s="1">
        <v>173.5</v>
      </c>
      <c r="H45" s="1">
        <v>177.2</v>
      </c>
      <c r="I45" s="1">
        <v>17.516999999999999</v>
      </c>
      <c r="J45" s="1">
        <v>5650</v>
      </c>
      <c r="K45" s="1">
        <v>-6.7519999999999998</v>
      </c>
      <c r="L45" s="1">
        <v>23.75</v>
      </c>
    </row>
    <row r="46" spans="1:12">
      <c r="A46" s="1" t="s">
        <v>38</v>
      </c>
      <c r="B46" s="1" t="s">
        <v>51</v>
      </c>
      <c r="C46" s="1" t="s">
        <v>52</v>
      </c>
      <c r="D46" s="1" t="s">
        <v>53</v>
      </c>
      <c r="F46" s="1">
        <v>5</v>
      </c>
      <c r="G46" s="1">
        <v>213.4</v>
      </c>
      <c r="H46" s="1">
        <v>216.9</v>
      </c>
      <c r="I46" s="1">
        <v>16.768000000000001</v>
      </c>
      <c r="J46" s="1">
        <v>5424</v>
      </c>
      <c r="K46" s="1">
        <v>-6.7329999999999997</v>
      </c>
      <c r="L46" s="1">
        <v>23.616</v>
      </c>
    </row>
    <row r="47" spans="1:12">
      <c r="A47" s="1" t="s">
        <v>38</v>
      </c>
      <c r="B47" s="1" t="s">
        <v>51</v>
      </c>
      <c r="C47" s="1" t="s">
        <v>52</v>
      </c>
      <c r="D47" s="1" t="s">
        <v>53</v>
      </c>
      <c r="F47" s="1">
        <v>6</v>
      </c>
      <c r="G47" s="1">
        <v>253.1</v>
      </c>
      <c r="H47" s="1">
        <v>256.89999999999998</v>
      </c>
      <c r="I47" s="1">
        <v>16.047999999999998</v>
      </c>
      <c r="J47" s="1">
        <v>5190</v>
      </c>
      <c r="K47" s="1">
        <v>-6.7750000000000004</v>
      </c>
      <c r="L47" s="1">
        <v>23.556000000000001</v>
      </c>
    </row>
    <row r="48" spans="1:12">
      <c r="A48" s="1" t="s">
        <v>38</v>
      </c>
      <c r="B48" s="1" t="s">
        <v>51</v>
      </c>
      <c r="C48" s="1" t="s">
        <v>52</v>
      </c>
      <c r="D48" s="1" t="s">
        <v>53</v>
      </c>
      <c r="F48" s="1">
        <v>7</v>
      </c>
      <c r="G48" s="1">
        <v>292.8</v>
      </c>
      <c r="H48" s="1">
        <v>296.60000000000002</v>
      </c>
      <c r="I48" s="1">
        <v>15.363</v>
      </c>
      <c r="J48" s="1">
        <v>4961</v>
      </c>
      <c r="K48" s="1">
        <v>-6.806</v>
      </c>
      <c r="L48" s="1">
        <v>23.582999999999998</v>
      </c>
    </row>
    <row r="49" spans="1:12">
      <c r="A49" s="1" t="s">
        <v>38</v>
      </c>
      <c r="B49" s="1" t="s">
        <v>51</v>
      </c>
      <c r="C49" s="1" t="s">
        <v>52</v>
      </c>
      <c r="D49" s="1" t="s">
        <v>53</v>
      </c>
      <c r="F49" s="1">
        <v>8</v>
      </c>
      <c r="G49" s="1">
        <v>343.8</v>
      </c>
      <c r="H49" s="1">
        <v>364.1</v>
      </c>
      <c r="I49" s="1">
        <v>74.25</v>
      </c>
      <c r="J49" s="1">
        <v>3863</v>
      </c>
      <c r="K49" s="1">
        <v>-35.997999999999998</v>
      </c>
      <c r="L49" s="1">
        <v>35</v>
      </c>
    </row>
    <row r="50" spans="1:12">
      <c r="A50" s="1" t="s">
        <v>38</v>
      </c>
      <c r="B50" s="1" t="s">
        <v>54</v>
      </c>
      <c r="C50" s="1" t="s">
        <v>55</v>
      </c>
      <c r="D50" s="1" t="s">
        <v>56</v>
      </c>
      <c r="F50" s="1">
        <v>1</v>
      </c>
      <c r="G50" s="1">
        <v>15.5</v>
      </c>
      <c r="H50" s="1">
        <v>35.5</v>
      </c>
      <c r="I50" s="1">
        <v>74.093000000000004</v>
      </c>
      <c r="J50" s="1">
        <v>3859</v>
      </c>
      <c r="K50" s="1">
        <v>-35.902999999999999</v>
      </c>
      <c r="L50" s="1">
        <v>35.104999999999997</v>
      </c>
    </row>
    <row r="51" spans="1:12">
      <c r="A51" s="1" t="s">
        <v>38</v>
      </c>
      <c r="B51" s="1" t="s">
        <v>54</v>
      </c>
      <c r="C51" s="1" t="s">
        <v>55</v>
      </c>
      <c r="D51" s="1" t="s">
        <v>56</v>
      </c>
      <c r="F51" s="1">
        <v>2</v>
      </c>
      <c r="G51" s="1">
        <v>65.400000000000006</v>
      </c>
      <c r="H51" s="1">
        <v>85.3</v>
      </c>
      <c r="I51" s="1">
        <v>73.671000000000006</v>
      </c>
      <c r="J51" s="1">
        <v>3873</v>
      </c>
      <c r="K51" s="1">
        <v>-35.957999999999998</v>
      </c>
      <c r="L51" s="1">
        <v>35.121000000000002</v>
      </c>
    </row>
    <row r="52" spans="1:12">
      <c r="A52" s="1" t="s">
        <v>38</v>
      </c>
      <c r="B52" s="1" t="s">
        <v>54</v>
      </c>
      <c r="C52" s="1" t="s">
        <v>55</v>
      </c>
      <c r="D52" s="1" t="s">
        <v>56</v>
      </c>
      <c r="F52" s="1">
        <v>3</v>
      </c>
      <c r="G52" s="1">
        <v>115.2</v>
      </c>
      <c r="H52" s="1">
        <v>135</v>
      </c>
      <c r="I52" s="1">
        <v>74.266999999999996</v>
      </c>
      <c r="J52" s="1">
        <v>3868</v>
      </c>
      <c r="K52" s="1">
        <v>-35.94</v>
      </c>
      <c r="L52" s="1">
        <v>35.090000000000003</v>
      </c>
    </row>
    <row r="53" spans="1:12">
      <c r="A53" s="1" t="s">
        <v>38</v>
      </c>
      <c r="B53" s="1" t="s">
        <v>54</v>
      </c>
      <c r="C53" s="1" t="s">
        <v>55</v>
      </c>
      <c r="D53" s="1" t="s">
        <v>56</v>
      </c>
      <c r="F53" s="1">
        <v>4</v>
      </c>
      <c r="G53" s="1">
        <v>173.5</v>
      </c>
      <c r="H53" s="1">
        <v>177.2</v>
      </c>
      <c r="I53" s="1">
        <v>24.143999999999998</v>
      </c>
      <c r="J53" s="1">
        <v>7802</v>
      </c>
      <c r="K53" s="1">
        <v>-3.4969999999999999</v>
      </c>
      <c r="L53" s="1">
        <v>24.265000000000001</v>
      </c>
    </row>
    <row r="54" spans="1:12">
      <c r="A54" s="1" t="s">
        <v>38</v>
      </c>
      <c r="B54" s="1" t="s">
        <v>54</v>
      </c>
      <c r="C54" s="1" t="s">
        <v>55</v>
      </c>
      <c r="D54" s="1" t="s">
        <v>56</v>
      </c>
      <c r="F54" s="1">
        <v>5</v>
      </c>
      <c r="G54" s="1">
        <v>213.4</v>
      </c>
      <c r="H54" s="1">
        <v>216.9</v>
      </c>
      <c r="I54" s="1">
        <v>22.486999999999998</v>
      </c>
      <c r="J54" s="1">
        <v>7265</v>
      </c>
      <c r="K54" s="1">
        <v>-3.5270000000000001</v>
      </c>
      <c r="L54" s="1">
        <v>24.155000000000001</v>
      </c>
    </row>
    <row r="55" spans="1:12">
      <c r="A55" s="1" t="s">
        <v>38</v>
      </c>
      <c r="B55" s="1" t="s">
        <v>54</v>
      </c>
      <c r="C55" s="1" t="s">
        <v>55</v>
      </c>
      <c r="D55" s="1" t="s">
        <v>56</v>
      </c>
      <c r="F55" s="1">
        <v>6</v>
      </c>
      <c r="G55" s="1">
        <v>253.1</v>
      </c>
      <c r="H55" s="1">
        <v>256.89999999999998</v>
      </c>
      <c r="I55" s="1">
        <v>21.187000000000001</v>
      </c>
      <c r="J55" s="1">
        <v>6851</v>
      </c>
      <c r="K55" s="1">
        <v>-3.6320000000000001</v>
      </c>
      <c r="L55" s="1">
        <v>24.122</v>
      </c>
    </row>
    <row r="56" spans="1:12">
      <c r="A56" s="1" t="s">
        <v>38</v>
      </c>
      <c r="B56" s="1" t="s">
        <v>54</v>
      </c>
      <c r="C56" s="1" t="s">
        <v>55</v>
      </c>
      <c r="D56" s="1" t="s">
        <v>56</v>
      </c>
      <c r="F56" s="1">
        <v>7</v>
      </c>
      <c r="G56" s="1">
        <v>292.8</v>
      </c>
      <c r="H56" s="1">
        <v>296.60000000000002</v>
      </c>
      <c r="I56" s="1">
        <v>19.021999999999998</v>
      </c>
      <c r="J56" s="1">
        <v>6142</v>
      </c>
      <c r="K56" s="1">
        <v>-3.601</v>
      </c>
      <c r="L56" s="1">
        <v>23.945</v>
      </c>
    </row>
    <row r="57" spans="1:12">
      <c r="A57" s="1" t="s">
        <v>38</v>
      </c>
      <c r="B57" s="1" t="s">
        <v>54</v>
      </c>
      <c r="C57" s="1" t="s">
        <v>55</v>
      </c>
      <c r="D57" s="1" t="s">
        <v>56</v>
      </c>
      <c r="F57" s="1">
        <v>8</v>
      </c>
      <c r="G57" s="1">
        <v>344</v>
      </c>
      <c r="H57" s="1">
        <v>363.9</v>
      </c>
      <c r="I57" s="1">
        <v>74.129000000000005</v>
      </c>
      <c r="J57" s="1">
        <v>3868</v>
      </c>
      <c r="K57" s="1">
        <v>-35.938000000000002</v>
      </c>
      <c r="L57" s="1">
        <v>35.052999999999997</v>
      </c>
    </row>
    <row r="58" spans="1:12">
      <c r="A58" s="1" t="s">
        <v>38</v>
      </c>
      <c r="B58" s="1" t="s">
        <v>57</v>
      </c>
      <c r="C58" s="1" t="s">
        <v>58</v>
      </c>
      <c r="D58" s="1" t="s">
        <v>56</v>
      </c>
      <c r="F58" s="1">
        <v>1</v>
      </c>
      <c r="G58" s="1">
        <v>15.5</v>
      </c>
      <c r="H58" s="1">
        <v>35.5</v>
      </c>
      <c r="I58" s="1">
        <v>74.105999999999995</v>
      </c>
      <c r="J58" s="1">
        <v>3861</v>
      </c>
      <c r="K58" s="1">
        <v>-35.930999999999997</v>
      </c>
      <c r="L58" s="1">
        <v>35.084000000000003</v>
      </c>
    </row>
    <row r="59" spans="1:12">
      <c r="A59" s="1" t="s">
        <v>38</v>
      </c>
      <c r="B59" s="1" t="s">
        <v>57</v>
      </c>
      <c r="C59" s="1" t="s">
        <v>58</v>
      </c>
      <c r="D59" s="1" t="s">
        <v>56</v>
      </c>
      <c r="F59" s="1">
        <v>2</v>
      </c>
      <c r="G59" s="1">
        <v>65.400000000000006</v>
      </c>
      <c r="H59" s="1">
        <v>85.3</v>
      </c>
      <c r="I59" s="1">
        <v>73.799000000000007</v>
      </c>
      <c r="J59" s="1">
        <v>3861</v>
      </c>
      <c r="K59" s="1">
        <v>-35.92</v>
      </c>
      <c r="L59" s="1">
        <v>35.051000000000002</v>
      </c>
    </row>
    <row r="60" spans="1:12">
      <c r="A60" s="1" t="s">
        <v>38</v>
      </c>
      <c r="B60" s="1" t="s">
        <v>57</v>
      </c>
      <c r="C60" s="1" t="s">
        <v>58</v>
      </c>
      <c r="D60" s="1" t="s">
        <v>56</v>
      </c>
      <c r="F60" s="1">
        <v>3</v>
      </c>
      <c r="G60" s="1">
        <v>114.9</v>
      </c>
      <c r="H60" s="1">
        <v>135</v>
      </c>
      <c r="I60" s="1">
        <v>74.168000000000006</v>
      </c>
      <c r="J60" s="1">
        <v>3859</v>
      </c>
      <c r="K60" s="1">
        <v>-35.94</v>
      </c>
      <c r="L60" s="1">
        <v>35.090000000000003</v>
      </c>
    </row>
    <row r="61" spans="1:12">
      <c r="A61" s="1" t="s">
        <v>38</v>
      </c>
      <c r="B61" s="1" t="s">
        <v>57</v>
      </c>
      <c r="C61" s="1" t="s">
        <v>58</v>
      </c>
      <c r="D61" s="1" t="s">
        <v>56</v>
      </c>
      <c r="F61" s="1">
        <v>4</v>
      </c>
      <c r="G61" s="1">
        <v>173.5</v>
      </c>
      <c r="H61" s="1">
        <v>177</v>
      </c>
      <c r="I61" s="1">
        <v>47.73</v>
      </c>
      <c r="J61" s="1">
        <v>15428</v>
      </c>
      <c r="K61" s="1">
        <v>-2.9630000000000001</v>
      </c>
      <c r="L61" s="1">
        <v>23.843</v>
      </c>
    </row>
    <row r="62" spans="1:12">
      <c r="A62" s="1" t="s">
        <v>38</v>
      </c>
      <c r="B62" s="1" t="s">
        <v>57</v>
      </c>
      <c r="C62" s="1" t="s">
        <v>58</v>
      </c>
      <c r="D62" s="1" t="s">
        <v>56</v>
      </c>
      <c r="F62" s="1">
        <v>5</v>
      </c>
      <c r="G62" s="1">
        <v>213.2</v>
      </c>
      <c r="H62" s="1">
        <v>216.9</v>
      </c>
      <c r="I62" s="1">
        <v>44.365000000000002</v>
      </c>
      <c r="J62" s="1">
        <v>14388</v>
      </c>
      <c r="K62" s="1">
        <v>-2.9020000000000001</v>
      </c>
      <c r="L62" s="1">
        <v>23.837</v>
      </c>
    </row>
    <row r="63" spans="1:12">
      <c r="A63" s="1" t="s">
        <v>38</v>
      </c>
      <c r="B63" s="1" t="s">
        <v>57</v>
      </c>
      <c r="C63" s="1" t="s">
        <v>58</v>
      </c>
      <c r="D63" s="1" t="s">
        <v>56</v>
      </c>
      <c r="F63" s="1">
        <v>6</v>
      </c>
      <c r="G63" s="1">
        <v>253.1</v>
      </c>
      <c r="H63" s="1">
        <v>256.7</v>
      </c>
      <c r="I63" s="1">
        <v>42.058</v>
      </c>
      <c r="J63" s="1">
        <v>13659</v>
      </c>
      <c r="K63" s="1">
        <v>-2.9990000000000001</v>
      </c>
      <c r="L63" s="1">
        <v>23.792000000000002</v>
      </c>
    </row>
    <row r="64" spans="1:12">
      <c r="A64" s="1" t="s">
        <v>38</v>
      </c>
      <c r="B64" s="1" t="s">
        <v>57</v>
      </c>
      <c r="C64" s="1" t="s">
        <v>58</v>
      </c>
      <c r="D64" s="1" t="s">
        <v>56</v>
      </c>
      <c r="F64" s="1">
        <v>7</v>
      </c>
      <c r="G64" s="1">
        <v>292.8</v>
      </c>
      <c r="H64" s="1">
        <v>296.39999999999998</v>
      </c>
      <c r="I64" s="1">
        <v>38.341999999999999</v>
      </c>
      <c r="J64" s="1">
        <v>12462</v>
      </c>
      <c r="K64" s="1">
        <v>-3.0409999999999999</v>
      </c>
      <c r="L64" s="1">
        <v>23.733000000000001</v>
      </c>
    </row>
    <row r="65" spans="1:12">
      <c r="A65" s="1" t="s">
        <v>38</v>
      </c>
      <c r="B65" s="1" t="s">
        <v>57</v>
      </c>
      <c r="C65" s="1" t="s">
        <v>58</v>
      </c>
      <c r="D65" s="1" t="s">
        <v>56</v>
      </c>
      <c r="F65" s="1">
        <v>8</v>
      </c>
      <c r="G65" s="1">
        <v>343.8</v>
      </c>
      <c r="H65" s="1">
        <v>363.9</v>
      </c>
      <c r="I65" s="1">
        <v>74.332999999999998</v>
      </c>
      <c r="J65" s="1">
        <v>3868</v>
      </c>
      <c r="K65" s="1">
        <v>-36.014000000000003</v>
      </c>
      <c r="L65" s="1">
        <v>34.999000000000002</v>
      </c>
    </row>
    <row r="66" spans="1:12">
      <c r="A66" s="1" t="s">
        <v>38</v>
      </c>
      <c r="B66" s="1" t="s">
        <v>59</v>
      </c>
      <c r="C66" s="1" t="s">
        <v>60</v>
      </c>
      <c r="D66" s="1" t="s">
        <v>53</v>
      </c>
      <c r="F66" s="1">
        <v>1</v>
      </c>
      <c r="G66" s="1">
        <v>15.5</v>
      </c>
      <c r="H66" s="1">
        <v>35.5</v>
      </c>
      <c r="I66" s="1">
        <v>74.191999999999993</v>
      </c>
      <c r="J66" s="1">
        <v>3867</v>
      </c>
      <c r="K66" s="1">
        <v>-36.042999999999999</v>
      </c>
      <c r="L66" s="1">
        <v>35.146000000000001</v>
      </c>
    </row>
    <row r="67" spans="1:12">
      <c r="A67" s="1" t="s">
        <v>38</v>
      </c>
      <c r="B67" s="1" t="s">
        <v>59</v>
      </c>
      <c r="C67" s="1" t="s">
        <v>60</v>
      </c>
      <c r="D67" s="1" t="s">
        <v>53</v>
      </c>
      <c r="F67" s="1">
        <v>2</v>
      </c>
      <c r="G67" s="1">
        <v>65.400000000000006</v>
      </c>
      <c r="H67" s="1">
        <v>85.3</v>
      </c>
      <c r="I67" s="1">
        <v>73.611000000000004</v>
      </c>
      <c r="J67" s="1">
        <v>3864</v>
      </c>
      <c r="K67" s="1">
        <v>-36</v>
      </c>
      <c r="L67" s="1">
        <v>35.082999999999998</v>
      </c>
    </row>
    <row r="68" spans="1:12">
      <c r="A68" s="1" t="s">
        <v>38</v>
      </c>
      <c r="B68" s="1" t="s">
        <v>59</v>
      </c>
      <c r="C68" s="1" t="s">
        <v>60</v>
      </c>
      <c r="D68" s="1" t="s">
        <v>53</v>
      </c>
      <c r="F68" s="1">
        <v>3</v>
      </c>
      <c r="G68" s="1">
        <v>114.9</v>
      </c>
      <c r="H68" s="1">
        <v>135</v>
      </c>
      <c r="I68" s="1">
        <v>74.167000000000002</v>
      </c>
      <c r="J68" s="1">
        <v>3875</v>
      </c>
      <c r="K68" s="1">
        <v>-35.94</v>
      </c>
      <c r="L68" s="1">
        <v>35.090000000000003</v>
      </c>
    </row>
    <row r="69" spans="1:12">
      <c r="A69" s="1" t="s">
        <v>38</v>
      </c>
      <c r="B69" s="1" t="s">
        <v>59</v>
      </c>
      <c r="C69" s="1" t="s">
        <v>60</v>
      </c>
      <c r="D69" s="1" t="s">
        <v>53</v>
      </c>
      <c r="F69" s="1">
        <v>4</v>
      </c>
      <c r="G69" s="1">
        <v>173.5</v>
      </c>
      <c r="H69" s="1">
        <v>177</v>
      </c>
      <c r="I69" s="1">
        <v>26.088999999999999</v>
      </c>
      <c r="J69" s="1">
        <v>8471</v>
      </c>
      <c r="K69" s="1">
        <v>-6.6269999999999998</v>
      </c>
      <c r="L69" s="1">
        <v>23.812999999999999</v>
      </c>
    </row>
    <row r="70" spans="1:12">
      <c r="A70" s="1" t="s">
        <v>38</v>
      </c>
      <c r="B70" s="1" t="s">
        <v>59</v>
      </c>
      <c r="C70" s="1" t="s">
        <v>60</v>
      </c>
      <c r="D70" s="1" t="s">
        <v>53</v>
      </c>
      <c r="F70" s="1">
        <v>5</v>
      </c>
      <c r="G70" s="1">
        <v>213.2</v>
      </c>
      <c r="H70" s="1">
        <v>216.9</v>
      </c>
      <c r="I70" s="1">
        <v>25.067</v>
      </c>
      <c r="J70" s="1">
        <v>8168</v>
      </c>
      <c r="K70" s="1">
        <v>-6.5629999999999997</v>
      </c>
      <c r="L70" s="1">
        <v>23.75</v>
      </c>
    </row>
    <row r="71" spans="1:12">
      <c r="A71" s="1" t="s">
        <v>38</v>
      </c>
      <c r="B71" s="1" t="s">
        <v>59</v>
      </c>
      <c r="C71" s="1" t="s">
        <v>60</v>
      </c>
      <c r="D71" s="1" t="s">
        <v>53</v>
      </c>
      <c r="F71" s="1">
        <v>6</v>
      </c>
      <c r="G71" s="1">
        <v>253.1</v>
      </c>
      <c r="H71" s="1">
        <v>256.7</v>
      </c>
      <c r="I71" s="1">
        <v>24.013000000000002</v>
      </c>
      <c r="J71" s="1">
        <v>7819</v>
      </c>
      <c r="K71" s="1">
        <v>-6.5789999999999997</v>
      </c>
      <c r="L71" s="1">
        <v>23.759</v>
      </c>
    </row>
    <row r="72" spans="1:12">
      <c r="A72" s="1" t="s">
        <v>38</v>
      </c>
      <c r="B72" s="1" t="s">
        <v>59</v>
      </c>
      <c r="C72" s="1" t="s">
        <v>60</v>
      </c>
      <c r="D72" s="1" t="s">
        <v>53</v>
      </c>
      <c r="F72" s="1">
        <v>7</v>
      </c>
      <c r="G72" s="1">
        <v>292.8</v>
      </c>
      <c r="H72" s="1">
        <v>296.60000000000002</v>
      </c>
      <c r="I72" s="1">
        <v>22.995000000000001</v>
      </c>
      <c r="J72" s="1">
        <v>7474</v>
      </c>
      <c r="K72" s="1">
        <v>-6.556</v>
      </c>
      <c r="L72" s="1">
        <v>23.826000000000001</v>
      </c>
    </row>
    <row r="73" spans="1:12">
      <c r="A73" s="1" t="s">
        <v>38</v>
      </c>
      <c r="B73" s="1" t="s">
        <v>59</v>
      </c>
      <c r="C73" s="1" t="s">
        <v>60</v>
      </c>
      <c r="D73" s="1" t="s">
        <v>53</v>
      </c>
      <c r="F73" s="1">
        <v>8</v>
      </c>
      <c r="G73" s="1">
        <v>343.8</v>
      </c>
      <c r="H73" s="1">
        <v>363.9</v>
      </c>
      <c r="I73" s="1">
        <v>74.102000000000004</v>
      </c>
      <c r="J73" s="1">
        <v>3862</v>
      </c>
      <c r="K73" s="1">
        <v>-35.859000000000002</v>
      </c>
      <c r="L73" s="1">
        <v>35.052999999999997</v>
      </c>
    </row>
    <row r="74" spans="1:12">
      <c r="A74" s="1" t="s">
        <v>38</v>
      </c>
      <c r="B74" s="1" t="s">
        <v>61</v>
      </c>
      <c r="C74" s="1" t="s">
        <v>62</v>
      </c>
      <c r="D74" s="1" t="s">
        <v>6</v>
      </c>
      <c r="F74" s="1">
        <v>1</v>
      </c>
      <c r="G74" s="1">
        <v>15.5</v>
      </c>
      <c r="H74" s="1">
        <v>35.5</v>
      </c>
      <c r="I74" s="1">
        <v>74.147000000000006</v>
      </c>
      <c r="J74" s="1">
        <v>3867</v>
      </c>
      <c r="K74" s="1">
        <v>-35.954000000000001</v>
      </c>
      <c r="L74" s="1">
        <v>35.082000000000001</v>
      </c>
    </row>
    <row r="75" spans="1:12">
      <c r="A75" s="1" t="s">
        <v>38</v>
      </c>
      <c r="B75" s="1" t="s">
        <v>61</v>
      </c>
      <c r="C75" s="1" t="s">
        <v>62</v>
      </c>
      <c r="D75" s="1" t="s">
        <v>6</v>
      </c>
      <c r="F75" s="1">
        <v>2</v>
      </c>
      <c r="G75" s="1">
        <v>65.400000000000006</v>
      </c>
      <c r="H75" s="1">
        <v>85.3</v>
      </c>
      <c r="I75" s="1">
        <v>73.739000000000004</v>
      </c>
      <c r="J75" s="1">
        <v>3872</v>
      </c>
      <c r="K75" s="1">
        <v>-35.899000000000001</v>
      </c>
      <c r="L75" s="1">
        <v>35.090000000000003</v>
      </c>
    </row>
    <row r="76" spans="1:12">
      <c r="A76" s="1" t="s">
        <v>38</v>
      </c>
      <c r="B76" s="1" t="s">
        <v>61</v>
      </c>
      <c r="C76" s="1" t="s">
        <v>62</v>
      </c>
      <c r="D76" s="1" t="s">
        <v>6</v>
      </c>
      <c r="F76" s="1">
        <v>3</v>
      </c>
      <c r="G76" s="1">
        <v>114.9</v>
      </c>
      <c r="H76" s="1">
        <v>135</v>
      </c>
      <c r="I76" s="1">
        <v>74.192999999999998</v>
      </c>
      <c r="J76" s="1">
        <v>3860</v>
      </c>
      <c r="K76" s="1">
        <v>-35.94</v>
      </c>
      <c r="L76" s="1">
        <v>35.090000000000003</v>
      </c>
    </row>
    <row r="77" spans="1:12">
      <c r="A77" s="1" t="s">
        <v>38</v>
      </c>
      <c r="B77" s="1" t="s">
        <v>61</v>
      </c>
      <c r="C77" s="1" t="s">
        <v>62</v>
      </c>
      <c r="D77" s="1" t="s">
        <v>6</v>
      </c>
      <c r="F77" s="1">
        <v>4</v>
      </c>
      <c r="G77" s="1">
        <v>173.7</v>
      </c>
      <c r="H77" s="1">
        <v>177.2</v>
      </c>
      <c r="I77" s="1">
        <v>10.858000000000001</v>
      </c>
      <c r="J77" s="1">
        <v>3528</v>
      </c>
      <c r="K77" s="1">
        <v>1.992</v>
      </c>
      <c r="L77" s="1">
        <v>36.33</v>
      </c>
    </row>
    <row r="78" spans="1:12">
      <c r="A78" s="1" t="s">
        <v>38</v>
      </c>
      <c r="B78" s="1" t="s">
        <v>61</v>
      </c>
      <c r="C78" s="1" t="s">
        <v>62</v>
      </c>
      <c r="D78" s="1" t="s">
        <v>6</v>
      </c>
      <c r="F78" s="1">
        <v>5</v>
      </c>
      <c r="G78" s="1">
        <v>213.4</v>
      </c>
      <c r="H78" s="1">
        <v>216.9</v>
      </c>
      <c r="I78" s="1">
        <v>10.513999999999999</v>
      </c>
      <c r="J78" s="1">
        <v>3404</v>
      </c>
      <c r="K78" s="1">
        <v>1.998</v>
      </c>
      <c r="L78" s="1">
        <v>36.472000000000001</v>
      </c>
    </row>
    <row r="79" spans="1:12">
      <c r="A79" s="1" t="s">
        <v>38</v>
      </c>
      <c r="B79" s="1" t="s">
        <v>61</v>
      </c>
      <c r="C79" s="1" t="s">
        <v>62</v>
      </c>
      <c r="D79" s="1" t="s">
        <v>6</v>
      </c>
      <c r="F79" s="1">
        <v>6</v>
      </c>
      <c r="G79" s="1">
        <v>253.1</v>
      </c>
      <c r="H79" s="1">
        <v>256.89999999999998</v>
      </c>
      <c r="I79" s="1">
        <v>10.138999999999999</v>
      </c>
      <c r="J79" s="1">
        <v>3284</v>
      </c>
      <c r="K79" s="1">
        <v>1.95</v>
      </c>
      <c r="L79" s="1">
        <v>36.320999999999998</v>
      </c>
    </row>
    <row r="80" spans="1:12">
      <c r="A80" s="1" t="s">
        <v>38</v>
      </c>
      <c r="B80" s="1" t="s">
        <v>61</v>
      </c>
      <c r="C80" s="1" t="s">
        <v>62</v>
      </c>
      <c r="D80" s="1" t="s">
        <v>6</v>
      </c>
      <c r="F80" s="1">
        <v>7</v>
      </c>
      <c r="G80" s="1">
        <v>292.8</v>
      </c>
      <c r="H80" s="1">
        <v>296.60000000000002</v>
      </c>
      <c r="I80" s="1">
        <v>9.7449999999999992</v>
      </c>
      <c r="J80" s="1">
        <v>3168</v>
      </c>
      <c r="K80" s="1">
        <v>1.8979999999999999</v>
      </c>
      <c r="L80" s="1">
        <v>36.317999999999998</v>
      </c>
    </row>
    <row r="81" spans="1:12">
      <c r="A81" s="1" t="s">
        <v>38</v>
      </c>
      <c r="B81" s="1" t="s">
        <v>61</v>
      </c>
      <c r="C81" s="1" t="s">
        <v>62</v>
      </c>
      <c r="D81" s="1" t="s">
        <v>6</v>
      </c>
      <c r="F81" s="1">
        <v>8</v>
      </c>
      <c r="G81" s="1">
        <v>343.8</v>
      </c>
      <c r="H81" s="1">
        <v>363.9</v>
      </c>
      <c r="I81" s="1">
        <v>74.096999999999994</v>
      </c>
      <c r="J81" s="1">
        <v>3866</v>
      </c>
      <c r="K81" s="1">
        <v>-35.935000000000002</v>
      </c>
      <c r="L81" s="1">
        <v>35.054000000000002</v>
      </c>
    </row>
    <row r="82" spans="1:12">
      <c r="A82" s="1" t="s">
        <v>38</v>
      </c>
      <c r="B82" s="1" t="s">
        <v>63</v>
      </c>
      <c r="C82" s="1" t="s">
        <v>64</v>
      </c>
      <c r="D82" s="1" t="s">
        <v>41</v>
      </c>
      <c r="F82" s="1">
        <v>1</v>
      </c>
      <c r="G82" s="1">
        <v>15.5</v>
      </c>
      <c r="H82" s="1">
        <v>35.5</v>
      </c>
      <c r="I82" s="1">
        <v>74.108999999999995</v>
      </c>
      <c r="J82" s="1">
        <v>3861</v>
      </c>
      <c r="K82" s="1">
        <v>-35.957000000000001</v>
      </c>
      <c r="L82" s="1">
        <v>35.119999999999997</v>
      </c>
    </row>
    <row r="83" spans="1:12">
      <c r="A83" s="1" t="s">
        <v>38</v>
      </c>
      <c r="B83" s="1" t="s">
        <v>63</v>
      </c>
      <c r="C83" s="1" t="s">
        <v>64</v>
      </c>
      <c r="D83" s="1" t="s">
        <v>41</v>
      </c>
      <c r="F83" s="1">
        <v>2</v>
      </c>
      <c r="G83" s="1">
        <v>65.400000000000006</v>
      </c>
      <c r="H83" s="1">
        <v>85.3</v>
      </c>
      <c r="I83" s="1">
        <v>73.784999999999997</v>
      </c>
      <c r="J83" s="1">
        <v>3861</v>
      </c>
      <c r="K83" s="1">
        <v>-35.938000000000002</v>
      </c>
      <c r="L83" s="1">
        <v>35.076999999999998</v>
      </c>
    </row>
    <row r="84" spans="1:12">
      <c r="A84" s="1" t="s">
        <v>38</v>
      </c>
      <c r="B84" s="1" t="s">
        <v>63</v>
      </c>
      <c r="C84" s="1" t="s">
        <v>64</v>
      </c>
      <c r="D84" s="1" t="s">
        <v>41</v>
      </c>
      <c r="F84" s="1">
        <v>3</v>
      </c>
      <c r="G84" s="1">
        <v>114.9</v>
      </c>
      <c r="H84" s="1">
        <v>135</v>
      </c>
      <c r="I84" s="1">
        <v>74.171000000000006</v>
      </c>
      <c r="J84" s="1">
        <v>3866</v>
      </c>
      <c r="K84" s="1">
        <v>-35.94</v>
      </c>
      <c r="L84" s="1">
        <v>35.090000000000003</v>
      </c>
    </row>
    <row r="85" spans="1:12">
      <c r="A85" s="1" t="s">
        <v>38</v>
      </c>
      <c r="B85" s="1" t="s">
        <v>63</v>
      </c>
      <c r="C85" s="1" t="s">
        <v>64</v>
      </c>
      <c r="D85" s="1" t="s">
        <v>41</v>
      </c>
      <c r="F85" s="1">
        <v>4</v>
      </c>
      <c r="G85" s="1">
        <v>173.5</v>
      </c>
      <c r="H85" s="1">
        <v>177.2</v>
      </c>
      <c r="I85" s="1">
        <v>24.756</v>
      </c>
      <c r="J85" s="1">
        <v>8053</v>
      </c>
      <c r="K85" s="1">
        <v>2.46</v>
      </c>
      <c r="L85" s="1">
        <v>30.03</v>
      </c>
    </row>
    <row r="86" spans="1:12">
      <c r="A86" s="1" t="s">
        <v>38</v>
      </c>
      <c r="B86" s="1" t="s">
        <v>63</v>
      </c>
      <c r="C86" s="1" t="s">
        <v>64</v>
      </c>
      <c r="D86" s="1" t="s">
        <v>41</v>
      </c>
      <c r="F86" s="1">
        <v>5</v>
      </c>
      <c r="G86" s="1">
        <v>213.4</v>
      </c>
      <c r="H86" s="1">
        <v>216.9</v>
      </c>
      <c r="I86" s="1">
        <v>23.887</v>
      </c>
      <c r="J86" s="1">
        <v>7778</v>
      </c>
      <c r="K86" s="1">
        <v>2.4009999999999998</v>
      </c>
      <c r="L86" s="1">
        <v>29.998000000000001</v>
      </c>
    </row>
    <row r="87" spans="1:12">
      <c r="A87" s="1" t="s">
        <v>38</v>
      </c>
      <c r="B87" s="1" t="s">
        <v>63</v>
      </c>
      <c r="C87" s="1" t="s">
        <v>64</v>
      </c>
      <c r="D87" s="1" t="s">
        <v>41</v>
      </c>
      <c r="F87" s="1">
        <v>6</v>
      </c>
      <c r="G87" s="1">
        <v>253.1</v>
      </c>
      <c r="H87" s="1">
        <v>256.7</v>
      </c>
      <c r="I87" s="1">
        <v>22.975999999999999</v>
      </c>
      <c r="J87" s="1">
        <v>7493</v>
      </c>
      <c r="K87" s="1">
        <v>2.448</v>
      </c>
      <c r="L87" s="1">
        <v>29.954000000000001</v>
      </c>
    </row>
    <row r="88" spans="1:12">
      <c r="A88" s="1" t="s">
        <v>38</v>
      </c>
      <c r="B88" s="1" t="s">
        <v>63</v>
      </c>
      <c r="C88" s="1" t="s">
        <v>64</v>
      </c>
      <c r="D88" s="1" t="s">
        <v>41</v>
      </c>
      <c r="F88" s="1">
        <v>7</v>
      </c>
      <c r="G88" s="1">
        <v>292.8</v>
      </c>
      <c r="H88" s="1">
        <v>296.60000000000002</v>
      </c>
      <c r="I88" s="1">
        <v>22.08</v>
      </c>
      <c r="J88" s="1">
        <v>7186</v>
      </c>
      <c r="K88" s="1">
        <v>2.415</v>
      </c>
      <c r="L88" s="1">
        <v>30.015000000000001</v>
      </c>
    </row>
    <row r="89" spans="1:12">
      <c r="A89" s="1" t="s">
        <v>38</v>
      </c>
      <c r="B89" s="1" t="s">
        <v>63</v>
      </c>
      <c r="C89" s="1" t="s">
        <v>64</v>
      </c>
      <c r="D89" s="1" t="s">
        <v>41</v>
      </c>
      <c r="F89" s="1">
        <v>8</v>
      </c>
      <c r="G89" s="1">
        <v>343.8</v>
      </c>
      <c r="H89" s="1">
        <v>363.9</v>
      </c>
      <c r="I89" s="1">
        <v>74.197000000000003</v>
      </c>
      <c r="J89" s="1">
        <v>3860</v>
      </c>
      <c r="K89" s="1">
        <v>-35.960999999999999</v>
      </c>
      <c r="L89" s="1">
        <v>35.061999999999998</v>
      </c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pane ySplit="765" activePane="bottomLeft"/>
      <selection pane="bottomLeft"/>
    </sheetView>
  </sheetViews>
  <sheetFormatPr defaultRowHeight="12.75"/>
  <cols>
    <col min="1" max="1" width="8.140625" bestFit="1" customWidth="1"/>
    <col min="2" max="2" width="7.85546875" bestFit="1" customWidth="1"/>
    <col min="3" max="3" width="28.42578125" bestFit="1" customWidth="1"/>
    <col min="4" max="4" width="18.28515625" bestFit="1" customWidth="1"/>
    <col min="5" max="5" width="9.5703125" bestFit="1" customWidth="1"/>
    <col min="6" max="6" width="8" bestFit="1" customWidth="1"/>
    <col min="7" max="8" width="6" bestFit="1" customWidth="1"/>
    <col min="9" max="9" width="7.5703125" bestFit="1" customWidth="1"/>
    <col min="10" max="10" width="8.28515625" bestFit="1" customWidth="1"/>
    <col min="11" max="12" width="11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38</v>
      </c>
      <c r="B2" s="1" t="s">
        <v>39</v>
      </c>
      <c r="C2" s="1" t="s">
        <v>40</v>
      </c>
      <c r="D2" s="1" t="s">
        <v>41</v>
      </c>
      <c r="F2" s="1">
        <v>4</v>
      </c>
      <c r="G2" s="1">
        <v>173.7</v>
      </c>
      <c r="H2" s="1">
        <v>177.2</v>
      </c>
      <c r="I2" s="1">
        <v>7.7</v>
      </c>
      <c r="J2" s="1">
        <v>2477</v>
      </c>
      <c r="K2" s="1">
        <v>2.3980000000000001</v>
      </c>
      <c r="L2" s="1">
        <v>29.728000000000002</v>
      </c>
    </row>
    <row r="3" spans="1:12">
      <c r="A3" s="1" t="s">
        <v>38</v>
      </c>
      <c r="B3" s="1" t="s">
        <v>39</v>
      </c>
      <c r="C3" s="1" t="s">
        <v>40</v>
      </c>
      <c r="D3" s="1" t="s">
        <v>41</v>
      </c>
      <c r="F3" s="1">
        <v>5</v>
      </c>
      <c r="G3" s="1">
        <v>213.4</v>
      </c>
      <c r="H3" s="1">
        <v>217.2</v>
      </c>
      <c r="I3" s="1">
        <v>7.6820000000000004</v>
      </c>
      <c r="J3" s="1">
        <v>2472</v>
      </c>
      <c r="K3" s="1">
        <v>2.2690000000000001</v>
      </c>
      <c r="L3" s="1">
        <v>29.885999999999999</v>
      </c>
    </row>
    <row r="4" spans="1:12">
      <c r="A4" s="1" t="s">
        <v>38</v>
      </c>
      <c r="B4" s="1" t="s">
        <v>39</v>
      </c>
      <c r="C4" s="1" t="s">
        <v>40</v>
      </c>
      <c r="D4" s="1" t="s">
        <v>41</v>
      </c>
      <c r="F4" s="1">
        <v>6</v>
      </c>
      <c r="G4" s="1">
        <v>253.1</v>
      </c>
      <c r="H4" s="1">
        <v>256.89999999999998</v>
      </c>
      <c r="I4" s="1">
        <v>7.4729999999999999</v>
      </c>
      <c r="J4" s="1">
        <v>2405</v>
      </c>
      <c r="K4" s="1">
        <v>2.36</v>
      </c>
      <c r="L4" s="1">
        <v>29.96</v>
      </c>
    </row>
    <row r="5" spans="1:12">
      <c r="A5" s="1" t="s">
        <v>38</v>
      </c>
      <c r="B5" s="1" t="s">
        <v>39</v>
      </c>
      <c r="C5" s="1" t="s">
        <v>40</v>
      </c>
      <c r="D5" s="1" t="s">
        <v>41</v>
      </c>
      <c r="F5" s="1">
        <v>7</v>
      </c>
      <c r="G5" s="1">
        <v>293</v>
      </c>
      <c r="H5" s="1">
        <v>296.60000000000002</v>
      </c>
      <c r="I5" s="1">
        <v>7.2590000000000003</v>
      </c>
      <c r="J5" s="1">
        <v>2333</v>
      </c>
      <c r="K5" s="1">
        <v>2.3319999999999999</v>
      </c>
      <c r="L5" s="1">
        <v>29.911000000000001</v>
      </c>
    </row>
    <row r="6" spans="1:12">
      <c r="A6" s="1"/>
      <c r="B6" s="1"/>
      <c r="C6" s="1"/>
      <c r="D6" s="1"/>
      <c r="F6" s="1"/>
      <c r="G6" s="1"/>
      <c r="H6" s="1"/>
      <c r="I6" s="1"/>
      <c r="J6" s="1"/>
      <c r="K6" s="1"/>
      <c r="L6" s="1"/>
    </row>
    <row r="7" spans="1:12">
      <c r="A7" s="1" t="s">
        <v>38</v>
      </c>
      <c r="B7" s="1" t="s">
        <v>42</v>
      </c>
      <c r="C7" s="1" t="s">
        <v>43</v>
      </c>
      <c r="D7" s="1" t="s">
        <v>41</v>
      </c>
      <c r="F7" s="1">
        <v>4</v>
      </c>
      <c r="G7" s="1">
        <v>173.7</v>
      </c>
      <c r="H7" s="1">
        <v>177.2</v>
      </c>
      <c r="I7" s="1">
        <v>6.556</v>
      </c>
      <c r="J7" s="1">
        <v>2110</v>
      </c>
      <c r="K7" s="1">
        <v>2.3580000000000001</v>
      </c>
      <c r="L7" s="1">
        <v>29.738</v>
      </c>
    </row>
    <row r="8" spans="1:12">
      <c r="A8" s="1" t="s">
        <v>38</v>
      </c>
      <c r="B8" s="1" t="s">
        <v>42</v>
      </c>
      <c r="C8" s="1" t="s">
        <v>43</v>
      </c>
      <c r="D8" s="1" t="s">
        <v>41</v>
      </c>
      <c r="F8" s="1">
        <v>5</v>
      </c>
      <c r="G8" s="1">
        <v>213.4</v>
      </c>
      <c r="H8" s="1">
        <v>217.2</v>
      </c>
      <c r="I8" s="1">
        <v>6.3840000000000003</v>
      </c>
      <c r="J8" s="1">
        <v>2052</v>
      </c>
      <c r="K8" s="1">
        <v>2.1890000000000001</v>
      </c>
      <c r="L8" s="1">
        <v>29.724</v>
      </c>
    </row>
    <row r="9" spans="1:12">
      <c r="A9" s="1" t="s">
        <v>38</v>
      </c>
      <c r="B9" s="1" t="s">
        <v>42</v>
      </c>
      <c r="C9" s="1" t="s">
        <v>43</v>
      </c>
      <c r="D9" s="1" t="s">
        <v>41</v>
      </c>
      <c r="F9" s="1">
        <v>6</v>
      </c>
      <c r="G9" s="1">
        <v>253.1</v>
      </c>
      <c r="H9" s="1">
        <v>256.89999999999998</v>
      </c>
      <c r="I9" s="1">
        <v>6.1929999999999996</v>
      </c>
      <c r="J9" s="1">
        <v>1995</v>
      </c>
      <c r="K9" s="1">
        <v>2.0950000000000002</v>
      </c>
      <c r="L9" s="1">
        <v>29.603000000000002</v>
      </c>
    </row>
    <row r="10" spans="1:12">
      <c r="A10" s="1" t="s">
        <v>38</v>
      </c>
      <c r="B10" s="1" t="s">
        <v>42</v>
      </c>
      <c r="C10" s="1" t="s">
        <v>43</v>
      </c>
      <c r="D10" s="1" t="s">
        <v>41</v>
      </c>
      <c r="F10" s="1">
        <v>7</v>
      </c>
      <c r="G10" s="1">
        <v>292.8</v>
      </c>
      <c r="H10" s="1">
        <v>296.60000000000002</v>
      </c>
      <c r="I10" s="1">
        <v>6.0190000000000001</v>
      </c>
      <c r="J10" s="1">
        <v>1939</v>
      </c>
      <c r="K10" s="1">
        <v>2.214</v>
      </c>
      <c r="L10" s="1">
        <v>29.812000000000001</v>
      </c>
    </row>
    <row r="11" spans="1:12">
      <c r="A11" s="1"/>
      <c r="B11" s="1"/>
      <c r="C11" s="1"/>
      <c r="D11" s="1"/>
      <c r="F11" s="1"/>
      <c r="G11" s="1"/>
      <c r="H11" s="1"/>
      <c r="I11" s="1"/>
      <c r="J11" s="1"/>
      <c r="K11" s="1"/>
      <c r="L11" s="1"/>
    </row>
    <row r="12" spans="1:12">
      <c r="A12" s="1" t="s">
        <v>38</v>
      </c>
      <c r="B12" s="1" t="s">
        <v>44</v>
      </c>
      <c r="C12" s="1" t="s">
        <v>45</v>
      </c>
      <c r="D12" s="1" t="s">
        <v>6</v>
      </c>
      <c r="F12" s="1">
        <v>4</v>
      </c>
      <c r="G12" s="1">
        <v>173.5</v>
      </c>
      <c r="H12" s="1">
        <v>177.2</v>
      </c>
      <c r="I12" s="1">
        <v>15.047000000000001</v>
      </c>
      <c r="J12" s="1">
        <v>4859</v>
      </c>
      <c r="K12" s="1">
        <v>2.1219999999999999</v>
      </c>
      <c r="L12" s="1">
        <v>36.491999999999997</v>
      </c>
    </row>
    <row r="13" spans="1:12">
      <c r="A13" s="1" t="s">
        <v>38</v>
      </c>
      <c r="B13" s="1" t="s">
        <v>44</v>
      </c>
      <c r="C13" s="1" t="s">
        <v>45</v>
      </c>
      <c r="D13" s="1" t="s">
        <v>6</v>
      </c>
      <c r="F13" s="1">
        <v>5</v>
      </c>
      <c r="G13" s="1">
        <v>213.4</v>
      </c>
      <c r="H13" s="1">
        <v>216.9</v>
      </c>
      <c r="I13" s="1">
        <v>14.593</v>
      </c>
      <c r="J13" s="1">
        <v>4709</v>
      </c>
      <c r="K13" s="1">
        <v>2.0870000000000002</v>
      </c>
      <c r="L13" s="1">
        <v>36.579000000000001</v>
      </c>
    </row>
    <row r="14" spans="1:12">
      <c r="A14" s="1" t="s">
        <v>38</v>
      </c>
      <c r="B14" s="1" t="s">
        <v>44</v>
      </c>
      <c r="C14" s="1" t="s">
        <v>45</v>
      </c>
      <c r="D14" s="1" t="s">
        <v>6</v>
      </c>
      <c r="F14" s="1">
        <v>6</v>
      </c>
      <c r="G14" s="1">
        <v>253.1</v>
      </c>
      <c r="H14" s="1">
        <v>256.89999999999998</v>
      </c>
      <c r="I14" s="1">
        <v>14.07</v>
      </c>
      <c r="J14" s="1">
        <v>4537</v>
      </c>
      <c r="K14" s="1">
        <v>2.0750000000000002</v>
      </c>
      <c r="L14" s="1">
        <v>36.578000000000003</v>
      </c>
    </row>
    <row r="15" spans="1:12">
      <c r="A15" s="1" t="s">
        <v>38</v>
      </c>
      <c r="B15" s="1" t="s">
        <v>44</v>
      </c>
      <c r="C15" s="1" t="s">
        <v>45</v>
      </c>
      <c r="D15" s="1" t="s">
        <v>6</v>
      </c>
      <c r="F15" s="1">
        <v>7</v>
      </c>
      <c r="G15" s="1">
        <v>292.8</v>
      </c>
      <c r="H15" s="1">
        <v>296.60000000000002</v>
      </c>
      <c r="I15" s="1">
        <v>13.612</v>
      </c>
      <c r="J15" s="1">
        <v>4397</v>
      </c>
      <c r="K15" s="1">
        <v>2.1110000000000002</v>
      </c>
      <c r="L15" s="1">
        <v>36.552</v>
      </c>
    </row>
    <row r="16" spans="1:12">
      <c r="A16" s="1"/>
      <c r="B16" s="1"/>
      <c r="C16" s="1"/>
      <c r="D16" s="1"/>
      <c r="F16" s="1"/>
      <c r="G16" s="1"/>
      <c r="H16" s="1"/>
      <c r="I16" s="1"/>
      <c r="J16" s="1"/>
      <c r="K16" s="1"/>
      <c r="L16" s="1"/>
    </row>
    <row r="17" spans="1:12">
      <c r="A17" s="1" t="s">
        <v>38</v>
      </c>
      <c r="B17" s="1" t="s">
        <v>46</v>
      </c>
      <c r="C17" s="1" t="s">
        <v>47</v>
      </c>
      <c r="D17" s="1" t="s">
        <v>48</v>
      </c>
      <c r="F17" s="1">
        <v>4</v>
      </c>
      <c r="G17" s="1">
        <v>173.3</v>
      </c>
      <c r="H17" s="1">
        <v>176.8</v>
      </c>
      <c r="I17" s="1">
        <v>45.628999999999998</v>
      </c>
      <c r="J17" s="1">
        <v>14755</v>
      </c>
      <c r="K17" s="1">
        <v>-2.718</v>
      </c>
      <c r="L17" s="1">
        <v>22.872</v>
      </c>
    </row>
    <row r="18" spans="1:12">
      <c r="A18" s="1" t="s">
        <v>38</v>
      </c>
      <c r="B18" s="1" t="s">
        <v>46</v>
      </c>
      <c r="C18" s="1" t="s">
        <v>47</v>
      </c>
      <c r="D18" s="1" t="s">
        <v>48</v>
      </c>
      <c r="F18" s="1">
        <v>5</v>
      </c>
      <c r="G18" s="1">
        <v>213.2</v>
      </c>
      <c r="H18" s="1">
        <v>216.9</v>
      </c>
      <c r="I18" s="1">
        <v>43.814999999999998</v>
      </c>
      <c r="J18" s="1">
        <v>14196</v>
      </c>
      <c r="K18" s="1">
        <v>-2.754</v>
      </c>
      <c r="L18" s="1">
        <v>22.876999999999999</v>
      </c>
    </row>
    <row r="19" spans="1:12">
      <c r="A19" s="1" t="s">
        <v>38</v>
      </c>
      <c r="B19" s="1" t="s">
        <v>46</v>
      </c>
      <c r="C19" s="1" t="s">
        <v>47</v>
      </c>
      <c r="D19" s="1" t="s">
        <v>48</v>
      </c>
      <c r="F19" s="1">
        <v>6</v>
      </c>
      <c r="G19" s="1">
        <v>253.1</v>
      </c>
      <c r="H19" s="1">
        <v>256.7</v>
      </c>
      <c r="I19" s="1">
        <v>41.94</v>
      </c>
      <c r="J19" s="1">
        <v>13610</v>
      </c>
      <c r="K19" s="1">
        <v>-2.6760000000000002</v>
      </c>
      <c r="L19" s="1">
        <v>22.82</v>
      </c>
    </row>
    <row r="20" spans="1:12">
      <c r="A20" s="1" t="s">
        <v>38</v>
      </c>
      <c r="B20" s="1" t="s">
        <v>46</v>
      </c>
      <c r="C20" s="1" t="s">
        <v>47</v>
      </c>
      <c r="D20" s="1" t="s">
        <v>48</v>
      </c>
      <c r="F20" s="1">
        <v>7</v>
      </c>
      <c r="G20" s="1">
        <v>292.8</v>
      </c>
      <c r="H20" s="1">
        <v>296.39999999999998</v>
      </c>
      <c r="I20" s="1">
        <v>40.158000000000001</v>
      </c>
      <c r="J20" s="1">
        <v>12995</v>
      </c>
      <c r="K20" s="1">
        <v>-2.6269999999999998</v>
      </c>
      <c r="L20" s="1">
        <v>22.835000000000001</v>
      </c>
    </row>
    <row r="21" spans="1:12">
      <c r="A21" s="1"/>
      <c r="B21" s="1"/>
      <c r="C21" s="1"/>
      <c r="D21" s="1"/>
      <c r="F21" s="1"/>
      <c r="G21" s="1"/>
      <c r="H21" s="1"/>
      <c r="I21" s="1"/>
      <c r="J21" s="1"/>
      <c r="K21" s="1"/>
      <c r="L21" s="1"/>
    </row>
    <row r="22" spans="1:12">
      <c r="A22" s="1" t="s">
        <v>38</v>
      </c>
      <c r="B22" s="1" t="s">
        <v>49</v>
      </c>
      <c r="C22" s="1" t="s">
        <v>50</v>
      </c>
      <c r="D22" s="1" t="s">
        <v>41</v>
      </c>
      <c r="F22" s="1">
        <v>4</v>
      </c>
      <c r="G22" s="1">
        <v>173.7</v>
      </c>
      <c r="H22" s="1">
        <v>177.2</v>
      </c>
      <c r="I22" s="1">
        <v>5.3840000000000003</v>
      </c>
      <c r="J22" s="1">
        <v>1732</v>
      </c>
      <c r="K22" s="1">
        <v>2.3410000000000002</v>
      </c>
      <c r="L22" s="1">
        <v>29.654</v>
      </c>
    </row>
    <row r="23" spans="1:12">
      <c r="A23" s="1" t="s">
        <v>38</v>
      </c>
      <c r="B23" s="1" t="s">
        <v>49</v>
      </c>
      <c r="C23" s="1" t="s">
        <v>50</v>
      </c>
      <c r="D23" s="1" t="s">
        <v>41</v>
      </c>
      <c r="F23" s="1">
        <v>5</v>
      </c>
      <c r="G23" s="1">
        <v>213.4</v>
      </c>
      <c r="H23" s="1">
        <v>217.2</v>
      </c>
      <c r="I23" s="1">
        <v>5.2050000000000001</v>
      </c>
      <c r="J23" s="1">
        <v>1675</v>
      </c>
      <c r="K23" s="1">
        <v>2.3330000000000002</v>
      </c>
      <c r="L23" s="1">
        <v>29.859000000000002</v>
      </c>
    </row>
    <row r="24" spans="1:12">
      <c r="A24" s="1" t="s">
        <v>38</v>
      </c>
      <c r="B24" s="1" t="s">
        <v>49</v>
      </c>
      <c r="C24" s="1" t="s">
        <v>50</v>
      </c>
      <c r="D24" s="1" t="s">
        <v>41</v>
      </c>
      <c r="F24" s="1">
        <v>6</v>
      </c>
      <c r="G24" s="1">
        <v>253.1</v>
      </c>
      <c r="H24" s="1">
        <v>256.89999999999998</v>
      </c>
      <c r="I24" s="1">
        <v>5.0030000000000001</v>
      </c>
      <c r="J24" s="1">
        <v>1611</v>
      </c>
      <c r="K24" s="1">
        <v>2.1459999999999999</v>
      </c>
      <c r="L24" s="1">
        <v>29.687000000000001</v>
      </c>
    </row>
    <row r="25" spans="1:12">
      <c r="A25" s="1" t="s">
        <v>38</v>
      </c>
      <c r="B25" s="1" t="s">
        <v>49</v>
      </c>
      <c r="C25" s="1" t="s">
        <v>50</v>
      </c>
      <c r="D25" s="1" t="s">
        <v>41</v>
      </c>
      <c r="F25" s="1">
        <v>7</v>
      </c>
      <c r="G25" s="1">
        <v>292.8</v>
      </c>
      <c r="H25" s="1">
        <v>296.60000000000002</v>
      </c>
      <c r="I25" s="1">
        <v>4.8520000000000003</v>
      </c>
      <c r="J25" s="1">
        <v>1564</v>
      </c>
      <c r="K25" s="1">
        <v>1.994</v>
      </c>
      <c r="L25" s="1">
        <v>29.88</v>
      </c>
    </row>
    <row r="26" spans="1:12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</row>
    <row r="27" spans="1:12">
      <c r="A27" s="1" t="s">
        <v>38</v>
      </c>
      <c r="B27" s="1" t="s">
        <v>51</v>
      </c>
      <c r="C27" s="1" t="s">
        <v>52</v>
      </c>
      <c r="D27" s="1" t="s">
        <v>53</v>
      </c>
      <c r="F27" s="1">
        <v>4</v>
      </c>
      <c r="G27" s="1">
        <v>173.5</v>
      </c>
      <c r="H27" s="1">
        <v>177.2</v>
      </c>
      <c r="I27" s="1">
        <v>17.516999999999999</v>
      </c>
      <c r="J27" s="1">
        <v>5650</v>
      </c>
      <c r="K27" s="1">
        <v>-6.7519999999999998</v>
      </c>
      <c r="L27" s="1">
        <v>23.75</v>
      </c>
    </row>
    <row r="28" spans="1:12">
      <c r="A28" s="1" t="s">
        <v>38</v>
      </c>
      <c r="B28" s="1" t="s">
        <v>51</v>
      </c>
      <c r="C28" s="1" t="s">
        <v>52</v>
      </c>
      <c r="D28" s="1" t="s">
        <v>53</v>
      </c>
      <c r="F28" s="1">
        <v>5</v>
      </c>
      <c r="G28" s="1">
        <v>213.4</v>
      </c>
      <c r="H28" s="1">
        <v>216.9</v>
      </c>
      <c r="I28" s="1">
        <v>16.768000000000001</v>
      </c>
      <c r="J28" s="1">
        <v>5424</v>
      </c>
      <c r="K28" s="1">
        <v>-6.7329999999999997</v>
      </c>
      <c r="L28" s="1">
        <v>23.616</v>
      </c>
    </row>
    <row r="29" spans="1:12">
      <c r="A29" s="1" t="s">
        <v>38</v>
      </c>
      <c r="B29" s="1" t="s">
        <v>51</v>
      </c>
      <c r="C29" s="1" t="s">
        <v>52</v>
      </c>
      <c r="D29" s="1" t="s">
        <v>53</v>
      </c>
      <c r="F29" s="1">
        <v>6</v>
      </c>
      <c r="G29" s="1">
        <v>253.1</v>
      </c>
      <c r="H29" s="1">
        <v>256.89999999999998</v>
      </c>
      <c r="I29" s="1">
        <v>16.047999999999998</v>
      </c>
      <c r="J29" s="1">
        <v>5190</v>
      </c>
      <c r="K29" s="1">
        <v>-6.7750000000000004</v>
      </c>
      <c r="L29" s="1">
        <v>23.556000000000001</v>
      </c>
    </row>
    <row r="30" spans="1:12">
      <c r="A30" s="1" t="s">
        <v>38</v>
      </c>
      <c r="B30" s="1" t="s">
        <v>51</v>
      </c>
      <c r="C30" s="1" t="s">
        <v>52</v>
      </c>
      <c r="D30" s="1" t="s">
        <v>53</v>
      </c>
      <c r="F30" s="1">
        <v>7</v>
      </c>
      <c r="G30" s="1">
        <v>292.8</v>
      </c>
      <c r="H30" s="1">
        <v>296.60000000000002</v>
      </c>
      <c r="I30" s="1">
        <v>15.363</v>
      </c>
      <c r="J30" s="1">
        <v>4961</v>
      </c>
      <c r="K30" s="1">
        <v>-6.806</v>
      </c>
      <c r="L30" s="1">
        <v>23.582999999999998</v>
      </c>
    </row>
    <row r="31" spans="1:12">
      <c r="A31" s="1"/>
      <c r="B31" s="1"/>
      <c r="C31" s="1"/>
      <c r="D31" s="1"/>
      <c r="F31" s="1"/>
      <c r="G31" s="1"/>
      <c r="H31" s="1"/>
      <c r="I31" s="1"/>
      <c r="J31" s="1"/>
      <c r="K31" s="1"/>
      <c r="L31" s="1"/>
    </row>
    <row r="32" spans="1:12">
      <c r="A32" s="1" t="s">
        <v>38</v>
      </c>
      <c r="B32" s="1" t="s">
        <v>54</v>
      </c>
      <c r="C32" s="1" t="s">
        <v>55</v>
      </c>
      <c r="D32" s="1" t="s">
        <v>56</v>
      </c>
      <c r="F32" s="1">
        <v>4</v>
      </c>
      <c r="G32" s="1">
        <v>173.5</v>
      </c>
      <c r="H32" s="1">
        <v>177.2</v>
      </c>
      <c r="I32" s="1">
        <v>24.143999999999998</v>
      </c>
      <c r="J32" s="1">
        <v>7802</v>
      </c>
      <c r="K32" s="1">
        <v>-3.4969999999999999</v>
      </c>
      <c r="L32" s="1">
        <v>24.265000000000001</v>
      </c>
    </row>
    <row r="33" spans="1:12">
      <c r="A33" s="1" t="s">
        <v>38</v>
      </c>
      <c r="B33" s="1" t="s">
        <v>54</v>
      </c>
      <c r="C33" s="1" t="s">
        <v>55</v>
      </c>
      <c r="D33" s="1" t="s">
        <v>56</v>
      </c>
      <c r="F33" s="1">
        <v>5</v>
      </c>
      <c r="G33" s="1">
        <v>213.4</v>
      </c>
      <c r="H33" s="1">
        <v>216.9</v>
      </c>
      <c r="I33" s="1">
        <v>22.486999999999998</v>
      </c>
      <c r="J33" s="1">
        <v>7265</v>
      </c>
      <c r="K33" s="1">
        <v>-3.5270000000000001</v>
      </c>
      <c r="L33" s="1">
        <v>24.155000000000001</v>
      </c>
    </row>
    <row r="34" spans="1:12">
      <c r="A34" s="1" t="s">
        <v>38</v>
      </c>
      <c r="B34" s="1" t="s">
        <v>54</v>
      </c>
      <c r="C34" s="1" t="s">
        <v>55</v>
      </c>
      <c r="D34" s="1" t="s">
        <v>56</v>
      </c>
      <c r="F34" s="1">
        <v>6</v>
      </c>
      <c r="G34" s="1">
        <v>253.1</v>
      </c>
      <c r="H34" s="1">
        <v>256.89999999999998</v>
      </c>
      <c r="I34" s="1">
        <v>21.187000000000001</v>
      </c>
      <c r="J34" s="1">
        <v>6851</v>
      </c>
      <c r="K34" s="1">
        <v>-3.6320000000000001</v>
      </c>
      <c r="L34" s="1">
        <v>24.122</v>
      </c>
    </row>
    <row r="35" spans="1:12">
      <c r="A35" s="1" t="s">
        <v>38</v>
      </c>
      <c r="B35" s="1" t="s">
        <v>54</v>
      </c>
      <c r="C35" s="1" t="s">
        <v>55</v>
      </c>
      <c r="D35" s="1" t="s">
        <v>56</v>
      </c>
      <c r="F35" s="1">
        <v>7</v>
      </c>
      <c r="G35" s="1">
        <v>292.8</v>
      </c>
      <c r="H35" s="1">
        <v>296.60000000000002</v>
      </c>
      <c r="I35" s="1">
        <v>19.021999999999998</v>
      </c>
      <c r="J35" s="1">
        <v>6142</v>
      </c>
      <c r="K35" s="1">
        <v>-3.601</v>
      </c>
      <c r="L35" s="1">
        <v>23.945</v>
      </c>
    </row>
    <row r="36" spans="1:12">
      <c r="A36" s="1"/>
      <c r="B36" s="1"/>
      <c r="C36" s="1"/>
      <c r="D36" s="1"/>
      <c r="F36" s="1"/>
      <c r="G36" s="1"/>
      <c r="H36" s="1"/>
      <c r="I36" s="1"/>
      <c r="J36" s="1"/>
      <c r="K36" s="1"/>
      <c r="L36" s="1"/>
    </row>
    <row r="37" spans="1:12">
      <c r="A37" s="1" t="s">
        <v>38</v>
      </c>
      <c r="B37" s="1" t="s">
        <v>57</v>
      </c>
      <c r="C37" s="1" t="s">
        <v>58</v>
      </c>
      <c r="D37" s="1" t="s">
        <v>56</v>
      </c>
      <c r="F37" s="1">
        <v>4</v>
      </c>
      <c r="G37" s="1">
        <v>173.5</v>
      </c>
      <c r="H37" s="1">
        <v>177</v>
      </c>
      <c r="I37" s="1">
        <v>47.73</v>
      </c>
      <c r="J37" s="1">
        <v>15428</v>
      </c>
      <c r="K37" s="1">
        <v>-2.9630000000000001</v>
      </c>
      <c r="L37" s="1">
        <v>23.843</v>
      </c>
    </row>
    <row r="38" spans="1:12">
      <c r="A38" s="1" t="s">
        <v>38</v>
      </c>
      <c r="B38" s="1" t="s">
        <v>57</v>
      </c>
      <c r="C38" s="1" t="s">
        <v>58</v>
      </c>
      <c r="D38" s="1" t="s">
        <v>56</v>
      </c>
      <c r="F38" s="1">
        <v>5</v>
      </c>
      <c r="G38" s="1">
        <v>213.2</v>
      </c>
      <c r="H38" s="1">
        <v>216.9</v>
      </c>
      <c r="I38" s="1">
        <v>44.365000000000002</v>
      </c>
      <c r="J38" s="1">
        <v>14388</v>
      </c>
      <c r="K38" s="1">
        <v>-2.9020000000000001</v>
      </c>
      <c r="L38" s="1">
        <v>23.837</v>
      </c>
    </row>
    <row r="39" spans="1:12">
      <c r="A39" s="1" t="s">
        <v>38</v>
      </c>
      <c r="B39" s="1" t="s">
        <v>57</v>
      </c>
      <c r="C39" s="1" t="s">
        <v>58</v>
      </c>
      <c r="D39" s="1" t="s">
        <v>56</v>
      </c>
      <c r="F39" s="1">
        <v>6</v>
      </c>
      <c r="G39" s="1">
        <v>253.1</v>
      </c>
      <c r="H39" s="1">
        <v>256.7</v>
      </c>
      <c r="I39" s="1">
        <v>42.058</v>
      </c>
      <c r="J39" s="1">
        <v>13659</v>
      </c>
      <c r="K39" s="1">
        <v>-2.9990000000000001</v>
      </c>
      <c r="L39" s="1">
        <v>23.792000000000002</v>
      </c>
    </row>
    <row r="40" spans="1:12">
      <c r="A40" s="1" t="s">
        <v>38</v>
      </c>
      <c r="B40" s="1" t="s">
        <v>57</v>
      </c>
      <c r="C40" s="1" t="s">
        <v>58</v>
      </c>
      <c r="D40" s="1" t="s">
        <v>56</v>
      </c>
      <c r="F40" s="1">
        <v>7</v>
      </c>
      <c r="G40" s="1">
        <v>292.8</v>
      </c>
      <c r="H40" s="1">
        <v>296.39999999999998</v>
      </c>
      <c r="I40" s="1">
        <v>38.341999999999999</v>
      </c>
      <c r="J40" s="1">
        <v>12462</v>
      </c>
      <c r="K40" s="1">
        <v>-3.0409999999999999</v>
      </c>
      <c r="L40" s="1">
        <v>23.733000000000001</v>
      </c>
    </row>
    <row r="41" spans="1:12">
      <c r="A41" s="1"/>
      <c r="B41" s="1"/>
      <c r="C41" s="1"/>
      <c r="D41" s="1"/>
      <c r="F41" s="1"/>
      <c r="G41" s="1"/>
      <c r="H41" s="1"/>
      <c r="I41" s="1"/>
      <c r="J41" s="1"/>
      <c r="K41" s="1"/>
      <c r="L41" s="1"/>
    </row>
    <row r="42" spans="1:12">
      <c r="A42" s="1" t="s">
        <v>38</v>
      </c>
      <c r="B42" s="1" t="s">
        <v>59</v>
      </c>
      <c r="C42" s="1" t="s">
        <v>60</v>
      </c>
      <c r="D42" s="1" t="s">
        <v>53</v>
      </c>
      <c r="F42" s="1">
        <v>4</v>
      </c>
      <c r="G42" s="1">
        <v>173.5</v>
      </c>
      <c r="H42" s="1">
        <v>177</v>
      </c>
      <c r="I42" s="1">
        <v>26.088999999999999</v>
      </c>
      <c r="J42" s="1">
        <v>8471</v>
      </c>
      <c r="K42" s="1">
        <v>-6.6269999999999998</v>
      </c>
      <c r="L42" s="1">
        <v>23.812999999999999</v>
      </c>
    </row>
    <row r="43" spans="1:12">
      <c r="A43" s="1" t="s">
        <v>38</v>
      </c>
      <c r="B43" s="1" t="s">
        <v>59</v>
      </c>
      <c r="C43" s="1" t="s">
        <v>60</v>
      </c>
      <c r="D43" s="1" t="s">
        <v>53</v>
      </c>
      <c r="F43" s="1">
        <v>5</v>
      </c>
      <c r="G43" s="1">
        <v>213.2</v>
      </c>
      <c r="H43" s="1">
        <v>216.9</v>
      </c>
      <c r="I43" s="1">
        <v>25.067</v>
      </c>
      <c r="J43" s="1">
        <v>8168</v>
      </c>
      <c r="K43" s="1">
        <v>-6.5629999999999997</v>
      </c>
      <c r="L43" s="1">
        <v>23.75</v>
      </c>
    </row>
    <row r="44" spans="1:12">
      <c r="A44" s="1" t="s">
        <v>38</v>
      </c>
      <c r="B44" s="1" t="s">
        <v>59</v>
      </c>
      <c r="C44" s="1" t="s">
        <v>60</v>
      </c>
      <c r="D44" s="1" t="s">
        <v>53</v>
      </c>
      <c r="F44" s="1">
        <v>6</v>
      </c>
      <c r="G44" s="1">
        <v>253.1</v>
      </c>
      <c r="H44" s="1">
        <v>256.7</v>
      </c>
      <c r="I44" s="1">
        <v>24.013000000000002</v>
      </c>
      <c r="J44" s="1">
        <v>7819</v>
      </c>
      <c r="K44" s="1">
        <v>-6.5789999999999997</v>
      </c>
      <c r="L44" s="1">
        <v>23.759</v>
      </c>
    </row>
    <row r="45" spans="1:12">
      <c r="A45" s="1" t="s">
        <v>38</v>
      </c>
      <c r="B45" s="1" t="s">
        <v>59</v>
      </c>
      <c r="C45" s="1" t="s">
        <v>60</v>
      </c>
      <c r="D45" s="1" t="s">
        <v>53</v>
      </c>
      <c r="F45" s="1">
        <v>7</v>
      </c>
      <c r="G45" s="1">
        <v>292.8</v>
      </c>
      <c r="H45" s="1">
        <v>296.60000000000002</v>
      </c>
      <c r="I45" s="1">
        <v>22.995000000000001</v>
      </c>
      <c r="J45" s="1">
        <v>7474</v>
      </c>
      <c r="K45" s="1">
        <v>-6.556</v>
      </c>
      <c r="L45" s="1">
        <v>23.826000000000001</v>
      </c>
    </row>
    <row r="46" spans="1:12">
      <c r="A46" s="1"/>
      <c r="B46" s="1"/>
      <c r="C46" s="1"/>
      <c r="D46" s="1"/>
      <c r="F46" s="1"/>
      <c r="G46" s="1"/>
      <c r="H46" s="1"/>
      <c r="I46" s="1"/>
      <c r="J46" s="1"/>
      <c r="K46" s="1"/>
      <c r="L46" s="1"/>
    </row>
    <row r="47" spans="1:12">
      <c r="A47" s="1" t="s">
        <v>38</v>
      </c>
      <c r="B47" s="1" t="s">
        <v>61</v>
      </c>
      <c r="C47" s="1" t="s">
        <v>62</v>
      </c>
      <c r="D47" s="1" t="s">
        <v>6</v>
      </c>
      <c r="F47" s="1">
        <v>4</v>
      </c>
      <c r="G47" s="1">
        <v>173.7</v>
      </c>
      <c r="H47" s="1">
        <v>177.2</v>
      </c>
      <c r="I47" s="1">
        <v>10.858000000000001</v>
      </c>
      <c r="J47" s="1">
        <v>3528</v>
      </c>
      <c r="K47" s="1">
        <v>1.992</v>
      </c>
      <c r="L47" s="1">
        <v>36.33</v>
      </c>
    </row>
    <row r="48" spans="1:12">
      <c r="A48" s="1" t="s">
        <v>38</v>
      </c>
      <c r="B48" s="1" t="s">
        <v>61</v>
      </c>
      <c r="C48" s="1" t="s">
        <v>62</v>
      </c>
      <c r="D48" s="1" t="s">
        <v>6</v>
      </c>
      <c r="F48" s="1">
        <v>5</v>
      </c>
      <c r="G48" s="1">
        <v>213.4</v>
      </c>
      <c r="H48" s="1">
        <v>216.9</v>
      </c>
      <c r="I48" s="1">
        <v>10.513999999999999</v>
      </c>
      <c r="J48" s="1">
        <v>3404</v>
      </c>
      <c r="K48" s="1">
        <v>1.998</v>
      </c>
      <c r="L48" s="1">
        <v>36.472000000000001</v>
      </c>
    </row>
    <row r="49" spans="1:12">
      <c r="A49" s="1" t="s">
        <v>38</v>
      </c>
      <c r="B49" s="1" t="s">
        <v>61</v>
      </c>
      <c r="C49" s="1" t="s">
        <v>62</v>
      </c>
      <c r="D49" s="1" t="s">
        <v>6</v>
      </c>
      <c r="F49" s="1">
        <v>6</v>
      </c>
      <c r="G49" s="1">
        <v>253.1</v>
      </c>
      <c r="H49" s="1">
        <v>256.89999999999998</v>
      </c>
      <c r="I49" s="1">
        <v>10.138999999999999</v>
      </c>
      <c r="J49" s="1">
        <v>3284</v>
      </c>
      <c r="K49" s="1">
        <v>1.95</v>
      </c>
      <c r="L49" s="1">
        <v>36.320999999999998</v>
      </c>
    </row>
    <row r="50" spans="1:12">
      <c r="A50" s="1" t="s">
        <v>38</v>
      </c>
      <c r="B50" s="1" t="s">
        <v>61</v>
      </c>
      <c r="C50" s="1" t="s">
        <v>62</v>
      </c>
      <c r="D50" s="1" t="s">
        <v>6</v>
      </c>
      <c r="F50" s="1">
        <v>7</v>
      </c>
      <c r="G50" s="1">
        <v>292.8</v>
      </c>
      <c r="H50" s="1">
        <v>296.60000000000002</v>
      </c>
      <c r="I50" s="1">
        <v>9.7449999999999992</v>
      </c>
      <c r="J50" s="1">
        <v>3168</v>
      </c>
      <c r="K50" s="1">
        <v>1.8979999999999999</v>
      </c>
      <c r="L50" s="1">
        <v>36.317999999999998</v>
      </c>
    </row>
    <row r="51" spans="1:12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</row>
    <row r="52" spans="1:12">
      <c r="A52" s="1" t="s">
        <v>38</v>
      </c>
      <c r="B52" s="1" t="s">
        <v>63</v>
      </c>
      <c r="C52" s="1" t="s">
        <v>64</v>
      </c>
      <c r="D52" s="1" t="s">
        <v>41</v>
      </c>
      <c r="F52" s="1">
        <v>4</v>
      </c>
      <c r="G52" s="1">
        <v>173.5</v>
      </c>
      <c r="H52" s="1">
        <v>177.2</v>
      </c>
      <c r="I52" s="1">
        <v>24.756</v>
      </c>
      <c r="J52" s="1">
        <v>8053</v>
      </c>
      <c r="K52" s="1">
        <v>2.46</v>
      </c>
      <c r="L52" s="1">
        <v>30.03</v>
      </c>
    </row>
    <row r="53" spans="1:12">
      <c r="A53" s="1" t="s">
        <v>38</v>
      </c>
      <c r="B53" s="1" t="s">
        <v>63</v>
      </c>
      <c r="C53" s="1" t="s">
        <v>64</v>
      </c>
      <c r="D53" s="1" t="s">
        <v>41</v>
      </c>
      <c r="F53" s="1">
        <v>5</v>
      </c>
      <c r="G53" s="1">
        <v>213.4</v>
      </c>
      <c r="H53" s="1">
        <v>216.9</v>
      </c>
      <c r="I53" s="1">
        <v>23.887</v>
      </c>
      <c r="J53" s="1">
        <v>7778</v>
      </c>
      <c r="K53" s="1">
        <v>2.4009999999999998</v>
      </c>
      <c r="L53" s="1">
        <v>29.998000000000001</v>
      </c>
    </row>
    <row r="54" spans="1:12">
      <c r="A54" s="1" t="s">
        <v>38</v>
      </c>
      <c r="B54" s="1" t="s">
        <v>63</v>
      </c>
      <c r="C54" s="1" t="s">
        <v>64</v>
      </c>
      <c r="D54" s="1" t="s">
        <v>41</v>
      </c>
      <c r="F54" s="1">
        <v>6</v>
      </c>
      <c r="G54" s="1">
        <v>253.1</v>
      </c>
      <c r="H54" s="1">
        <v>256.7</v>
      </c>
      <c r="I54" s="1">
        <v>22.975999999999999</v>
      </c>
      <c r="J54" s="1">
        <v>7493</v>
      </c>
      <c r="K54" s="1">
        <v>2.448</v>
      </c>
      <c r="L54" s="1">
        <v>29.954000000000001</v>
      </c>
    </row>
    <row r="55" spans="1:12">
      <c r="A55" s="1" t="s">
        <v>38</v>
      </c>
      <c r="B55" s="1" t="s">
        <v>63</v>
      </c>
      <c r="C55" s="1" t="s">
        <v>64</v>
      </c>
      <c r="D55" s="1" t="s">
        <v>41</v>
      </c>
      <c r="F55" s="1">
        <v>7</v>
      </c>
      <c r="G55" s="1">
        <v>292.8</v>
      </c>
      <c r="H55" s="1">
        <v>296.60000000000002</v>
      </c>
      <c r="I55" s="1">
        <v>22.08</v>
      </c>
      <c r="J55" s="1">
        <v>7186</v>
      </c>
      <c r="K55" s="1">
        <v>2.415</v>
      </c>
      <c r="L55" s="1">
        <v>30.015000000000001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48"/>
  <sheetViews>
    <sheetView tabSelected="1" zoomScale="80" workbookViewId="0"/>
  </sheetViews>
  <sheetFormatPr defaultRowHeight="12.75"/>
  <cols>
    <col min="1" max="1" width="9.42578125" bestFit="1" customWidth="1"/>
    <col min="2" max="2" width="8.7109375" bestFit="1" customWidth="1"/>
    <col min="3" max="3" width="23.42578125" bestFit="1" customWidth="1"/>
    <col min="4" max="4" width="10.7109375" bestFit="1" customWidth="1"/>
    <col min="5" max="5" width="8.85546875" bestFit="1" customWidth="1"/>
    <col min="6" max="6" width="5.7109375" bestFit="1" customWidth="1"/>
    <col min="7" max="8" width="6.5703125" style="6" bestFit="1" customWidth="1"/>
    <col min="9" max="9" width="8.7109375" bestFit="1" customWidth="1"/>
    <col min="10" max="10" width="8.42578125" bestFit="1" customWidth="1"/>
    <col min="11" max="11" width="7.140625" bestFit="1" customWidth="1"/>
    <col min="12" max="12" width="7.7109375" customWidth="1"/>
    <col min="13" max="13" width="2.140625" customWidth="1"/>
    <col min="14" max="17" width="7.28515625" customWidth="1"/>
    <col min="18" max="18" width="10.85546875" customWidth="1"/>
    <col min="19" max="19" width="7.28515625" customWidth="1"/>
    <col min="20" max="20" width="7.28515625" bestFit="1" customWidth="1"/>
    <col min="21" max="21" width="2.140625" customWidth="1"/>
    <col min="22" max="22" width="7.7109375" bestFit="1" customWidth="1"/>
    <col min="23" max="23" width="7" bestFit="1" customWidth="1"/>
    <col min="24" max="24" width="7" customWidth="1"/>
    <col min="25" max="25" width="9.7109375" customWidth="1"/>
    <col min="26" max="26" width="7.85546875" bestFit="1" customWidth="1"/>
    <col min="27" max="27" width="7.7109375" bestFit="1" customWidth="1"/>
    <col min="28" max="29" width="8.140625" bestFit="1" customWidth="1"/>
  </cols>
  <sheetData>
    <row r="1" spans="1:29">
      <c r="R1" s="2" t="s">
        <v>7</v>
      </c>
      <c r="S1" s="2"/>
      <c r="Y1" s="3">
        <v>1.008698760994051</v>
      </c>
    </row>
    <row r="2" spans="1:29">
      <c r="L2" s="7" t="s">
        <v>17</v>
      </c>
      <c r="N2" s="7" t="s">
        <v>41</v>
      </c>
      <c r="P2" s="7" t="s">
        <v>14</v>
      </c>
      <c r="Q2" s="7">
        <v>2.1800000000000002</v>
      </c>
      <c r="Y2" s="7" t="s">
        <v>15</v>
      </c>
      <c r="Z2" s="7">
        <v>21.78</v>
      </c>
    </row>
    <row r="3" spans="1:29">
      <c r="N3" s="8" t="s">
        <v>14</v>
      </c>
      <c r="O3" s="8" t="s">
        <v>14</v>
      </c>
      <c r="P3" s="8" t="s">
        <v>14</v>
      </c>
      <c r="Q3" s="8" t="s">
        <v>14</v>
      </c>
      <c r="R3" s="8" t="s">
        <v>14</v>
      </c>
      <c r="S3" s="8" t="s">
        <v>14</v>
      </c>
      <c r="T3" s="8" t="s">
        <v>14</v>
      </c>
      <c r="U3" s="8"/>
      <c r="V3" s="8" t="s">
        <v>15</v>
      </c>
      <c r="W3" s="8" t="s">
        <v>15</v>
      </c>
      <c r="X3" s="8" t="s">
        <v>15</v>
      </c>
      <c r="Y3" s="8" t="s">
        <v>15</v>
      </c>
      <c r="Z3" s="8" t="s">
        <v>15</v>
      </c>
      <c r="AA3" s="8" t="s">
        <v>15</v>
      </c>
      <c r="AB3" s="8" t="s">
        <v>15</v>
      </c>
      <c r="AC3" s="8" t="s">
        <v>15</v>
      </c>
    </row>
    <row r="4" spans="1:29">
      <c r="O4" s="4"/>
      <c r="P4" s="4"/>
      <c r="Q4" s="3" t="s">
        <v>9</v>
      </c>
      <c r="R4" s="3" t="s">
        <v>11</v>
      </c>
      <c r="S4" s="3" t="s">
        <v>10</v>
      </c>
      <c r="T4" s="2" t="s">
        <v>13</v>
      </c>
      <c r="U4" s="4"/>
      <c r="V4" s="4"/>
      <c r="W4" s="4"/>
      <c r="X4" s="4"/>
      <c r="Y4" s="4"/>
      <c r="Z4" s="3" t="s">
        <v>9</v>
      </c>
      <c r="AA4" s="2" t="s">
        <v>11</v>
      </c>
      <c r="AB4" s="3" t="s">
        <v>10</v>
      </c>
      <c r="AC4" s="2" t="s">
        <v>13</v>
      </c>
    </row>
    <row r="5" spans="1:29">
      <c r="N5" s="4"/>
      <c r="O5" s="4"/>
      <c r="P5" s="4"/>
      <c r="Q5" s="4"/>
      <c r="R5" s="5">
        <f>AVERAGE(Q10,Q15,Q20,Q25)</f>
        <v>0.11706249999999985</v>
      </c>
      <c r="S5" s="5">
        <f>STDEV(Q10,Q15,Q20,Q25)</f>
        <v>0.10865050525269837</v>
      </c>
      <c r="T5" s="5">
        <f>STDEV(Q10,Q15,Q20,Q25)/SQRT(4)</f>
        <v>5.4325252626349185E-2</v>
      </c>
      <c r="U5" s="4"/>
      <c r="V5" s="4"/>
      <c r="W5" s="4"/>
      <c r="X5" s="4"/>
      <c r="Y5" s="4"/>
      <c r="Z5" s="4"/>
      <c r="AA5" s="5" t="e">
        <f>AVERAGE(Z10,Z28,#REF!,Z36,Z45,Z54,Z63,Z72,Z81,Z90)</f>
        <v>#REF!</v>
      </c>
      <c r="AB5" s="5" t="e">
        <f>STDEV(Z10,Z28,#REF!,Z36,Z45,Z54,Z63,Z72,Z81,Z90)</f>
        <v>#REF!</v>
      </c>
      <c r="AC5" s="5" t="e">
        <f>STDEV(Z10,Z28,#REF!,Z36,Z45,Z54,Z63,Z72,Z81,Z90)/SQRT(10)</f>
        <v>#REF!</v>
      </c>
    </row>
    <row r="6" spans="1:29">
      <c r="A6" s="4" t="s">
        <v>0</v>
      </c>
      <c r="B6" s="4" t="s">
        <v>1</v>
      </c>
      <c r="C6" s="3" t="s">
        <v>21</v>
      </c>
      <c r="D6" s="3" t="s">
        <v>8</v>
      </c>
      <c r="E6" s="3" t="s">
        <v>20</v>
      </c>
      <c r="F6" s="4" t="s">
        <v>16</v>
      </c>
      <c r="G6" s="9" t="s">
        <v>2</v>
      </c>
      <c r="H6" s="9" t="s">
        <v>3</v>
      </c>
      <c r="I6" s="4" t="s">
        <v>18</v>
      </c>
      <c r="J6" s="3" t="s">
        <v>19</v>
      </c>
      <c r="K6" s="4" t="s">
        <v>14</v>
      </c>
      <c r="L6" s="4" t="s">
        <v>15</v>
      </c>
      <c r="M6" s="4"/>
      <c r="N6" s="3" t="s">
        <v>9</v>
      </c>
      <c r="O6" s="3" t="s">
        <v>10</v>
      </c>
      <c r="P6" s="3" t="s">
        <v>13</v>
      </c>
      <c r="Q6" s="3" t="s">
        <v>11</v>
      </c>
      <c r="R6" s="3" t="s">
        <v>65</v>
      </c>
      <c r="U6" s="3"/>
      <c r="V6" s="3" t="s">
        <v>9</v>
      </c>
      <c r="W6" s="3" t="s">
        <v>10</v>
      </c>
      <c r="X6" s="3" t="s">
        <v>13</v>
      </c>
      <c r="Y6" s="2" t="s">
        <v>12</v>
      </c>
      <c r="Z6" s="2" t="s">
        <v>11</v>
      </c>
      <c r="AA6" s="2" t="s">
        <v>15</v>
      </c>
    </row>
    <row r="7" spans="1:29">
      <c r="A7" s="1" t="s">
        <v>38</v>
      </c>
      <c r="B7" s="1" t="s">
        <v>39</v>
      </c>
      <c r="C7" s="1" t="s">
        <v>40</v>
      </c>
      <c r="D7" s="1" t="s">
        <v>41</v>
      </c>
      <c r="F7" s="1">
        <v>4</v>
      </c>
      <c r="G7" s="1">
        <v>173.7</v>
      </c>
      <c r="H7" s="1">
        <v>177.2</v>
      </c>
      <c r="I7" s="1">
        <v>7.7</v>
      </c>
      <c r="J7" s="1">
        <v>2477</v>
      </c>
      <c r="K7" s="1">
        <v>2.3980000000000001</v>
      </c>
      <c r="L7" s="1"/>
    </row>
    <row r="8" spans="1:29">
      <c r="A8" s="1" t="s">
        <v>38</v>
      </c>
      <c r="B8" s="1" t="s">
        <v>39</v>
      </c>
      <c r="C8" s="1" t="s">
        <v>40</v>
      </c>
      <c r="D8" s="1" t="s">
        <v>41</v>
      </c>
      <c r="F8" s="1">
        <v>5</v>
      </c>
      <c r="G8" s="1">
        <v>213.4</v>
      </c>
      <c r="H8" s="1">
        <v>217.2</v>
      </c>
      <c r="I8" s="1">
        <v>7.6820000000000004</v>
      </c>
      <c r="J8" s="1">
        <v>2472</v>
      </c>
      <c r="K8" s="1">
        <v>2.2690000000000001</v>
      </c>
      <c r="L8" s="1"/>
    </row>
    <row r="9" spans="1:29">
      <c r="A9" s="1" t="s">
        <v>38</v>
      </c>
      <c r="B9" s="1" t="s">
        <v>39</v>
      </c>
      <c r="C9" s="1" t="s">
        <v>40</v>
      </c>
      <c r="D9" s="1" t="s">
        <v>41</v>
      </c>
      <c r="F9" s="1">
        <v>6</v>
      </c>
      <c r="G9" s="1">
        <v>253.1</v>
      </c>
      <c r="H9" s="1">
        <v>256.89999999999998</v>
      </c>
      <c r="I9" s="1">
        <v>7.4729999999999999</v>
      </c>
      <c r="J9" s="1">
        <v>2405</v>
      </c>
      <c r="K9" s="1">
        <v>2.36</v>
      </c>
      <c r="L9" s="1"/>
    </row>
    <row r="10" spans="1:29">
      <c r="A10" s="1" t="s">
        <v>38</v>
      </c>
      <c r="B10" s="1" t="s">
        <v>39</v>
      </c>
      <c r="C10" s="1" t="s">
        <v>40</v>
      </c>
      <c r="D10" s="1" t="s">
        <v>41</v>
      </c>
      <c r="F10" s="1">
        <v>7</v>
      </c>
      <c r="G10" s="1">
        <v>293</v>
      </c>
      <c r="H10" s="1">
        <v>296.60000000000002</v>
      </c>
      <c r="I10" s="1">
        <v>7.2590000000000003</v>
      </c>
      <c r="J10" s="1">
        <v>2333</v>
      </c>
      <c r="K10" s="1">
        <v>2.3319999999999999</v>
      </c>
      <c r="L10" s="1"/>
      <c r="N10" s="5">
        <f>AVERAGE(K7:K10)</f>
        <v>2.3397499999999996</v>
      </c>
      <c r="O10" s="5">
        <f>STDEV(K7:K10)</f>
        <v>5.4371407927343782E-2</v>
      </c>
      <c r="P10" s="5">
        <f>STDEV(K7:K10)/SQRT(4)</f>
        <v>2.7185703963671891E-2</v>
      </c>
      <c r="Q10" s="5">
        <f>N10-Q$2</f>
        <v>0.15974999999999939</v>
      </c>
      <c r="R10" s="5">
        <f>N10-R$5</f>
        <v>2.2226874999999997</v>
      </c>
      <c r="V10" s="5" t="e">
        <f>AVERAGE(L7:L10)</f>
        <v>#DIV/0!</v>
      </c>
      <c r="W10" s="5" t="e">
        <f>STDEV(L7:L10)</f>
        <v>#DIV/0!</v>
      </c>
      <c r="X10" s="5" t="e">
        <f>STDEV(L7:L10)/SQRT(4)</f>
        <v>#DIV/0!</v>
      </c>
      <c r="Y10" s="5" t="e">
        <f>V10-(1000*LN(Y$1))</f>
        <v>#DIV/0!</v>
      </c>
      <c r="Z10" s="5" t="e">
        <f>Y10-Z$2</f>
        <v>#DIV/0!</v>
      </c>
    </row>
    <row r="11" spans="1:29">
      <c r="A11" s="1"/>
      <c r="B11" s="1"/>
      <c r="C11" s="1"/>
      <c r="D11" s="1"/>
      <c r="F11" s="1"/>
      <c r="G11" s="1"/>
      <c r="H11" s="1"/>
      <c r="I11" s="1"/>
      <c r="J11" s="1"/>
      <c r="K11" s="1"/>
      <c r="L11" s="1"/>
    </row>
    <row r="12" spans="1:29">
      <c r="A12" s="1" t="s">
        <v>38</v>
      </c>
      <c r="B12" s="1" t="s">
        <v>42</v>
      </c>
      <c r="C12" s="1" t="s">
        <v>43</v>
      </c>
      <c r="D12" s="1" t="s">
        <v>41</v>
      </c>
      <c r="F12" s="1">
        <v>4</v>
      </c>
      <c r="G12" s="1">
        <v>173.7</v>
      </c>
      <c r="H12" s="1">
        <v>177.2</v>
      </c>
      <c r="I12" s="1">
        <v>6.556</v>
      </c>
      <c r="J12" s="1">
        <v>2110</v>
      </c>
      <c r="K12" s="1">
        <v>2.3580000000000001</v>
      </c>
      <c r="L12" s="1"/>
    </row>
    <row r="13" spans="1:29">
      <c r="A13" s="1" t="s">
        <v>38</v>
      </c>
      <c r="B13" s="1" t="s">
        <v>42</v>
      </c>
      <c r="C13" s="1" t="s">
        <v>43</v>
      </c>
      <c r="D13" s="1" t="s">
        <v>41</v>
      </c>
      <c r="F13" s="1">
        <v>5</v>
      </c>
      <c r="G13" s="1">
        <v>213.4</v>
      </c>
      <c r="H13" s="1">
        <v>217.2</v>
      </c>
      <c r="I13" s="1">
        <v>6.3840000000000003</v>
      </c>
      <c r="J13" s="1">
        <v>2052</v>
      </c>
      <c r="K13" s="1">
        <v>2.1890000000000001</v>
      </c>
      <c r="L13" s="1"/>
    </row>
    <row r="14" spans="1:29">
      <c r="A14" s="1" t="s">
        <v>38</v>
      </c>
      <c r="B14" s="1" t="s">
        <v>42</v>
      </c>
      <c r="C14" s="1" t="s">
        <v>43</v>
      </c>
      <c r="D14" s="1" t="s">
        <v>41</v>
      </c>
      <c r="F14" s="1">
        <v>6</v>
      </c>
      <c r="G14" s="1">
        <v>253.1</v>
      </c>
      <c r="H14" s="1">
        <v>256.89999999999998</v>
      </c>
      <c r="I14" s="1">
        <v>6.1929999999999996</v>
      </c>
      <c r="J14" s="1">
        <v>1995</v>
      </c>
      <c r="K14" s="1">
        <v>2.0950000000000002</v>
      </c>
      <c r="L14" s="1"/>
    </row>
    <row r="15" spans="1:29">
      <c r="A15" s="1" t="s">
        <v>38</v>
      </c>
      <c r="B15" s="1" t="s">
        <v>42</v>
      </c>
      <c r="C15" s="1" t="s">
        <v>43</v>
      </c>
      <c r="D15" s="1" t="s">
        <v>41</v>
      </c>
      <c r="F15" s="1">
        <v>7</v>
      </c>
      <c r="G15" s="1">
        <v>292.8</v>
      </c>
      <c r="H15" s="1">
        <v>296.60000000000002</v>
      </c>
      <c r="I15" s="1">
        <v>6.0190000000000001</v>
      </c>
      <c r="J15" s="1">
        <v>1939</v>
      </c>
      <c r="K15" s="1">
        <v>2.214</v>
      </c>
      <c r="L15" s="1"/>
      <c r="N15" s="5">
        <f>AVERAGE(K12:K15)</f>
        <v>2.2140000000000004</v>
      </c>
      <c r="O15" s="5">
        <f>STDEV(K12:K15)</f>
        <v>0.10881482742101092</v>
      </c>
      <c r="P15" s="5">
        <f>STDEV(K12:K15)/SQRT(4)</f>
        <v>5.4407413710505462E-2</v>
      </c>
      <c r="Q15" s="5">
        <f>N15-Q$2</f>
        <v>3.4000000000000252E-2</v>
      </c>
      <c r="R15" s="5">
        <f>N15-R$5</f>
        <v>2.0969375000000006</v>
      </c>
    </row>
    <row r="16" spans="1:29">
      <c r="A16" s="1"/>
      <c r="B16" s="1"/>
      <c r="C16" s="1"/>
      <c r="D16" s="1"/>
      <c r="F16" s="1"/>
      <c r="G16" s="1"/>
      <c r="H16" s="1"/>
      <c r="I16" s="1"/>
      <c r="J16" s="1"/>
      <c r="K16" s="1"/>
      <c r="L16" s="1"/>
    </row>
    <row r="17" spans="1:26">
      <c r="A17" s="1" t="s">
        <v>38</v>
      </c>
      <c r="B17" s="1" t="s">
        <v>49</v>
      </c>
      <c r="C17" s="1" t="s">
        <v>50</v>
      </c>
      <c r="D17" s="1" t="s">
        <v>41</v>
      </c>
      <c r="F17" s="1">
        <v>4</v>
      </c>
      <c r="G17" s="1">
        <v>173.7</v>
      </c>
      <c r="H17" s="1">
        <v>177.2</v>
      </c>
      <c r="I17" s="1">
        <v>5.3840000000000003</v>
      </c>
      <c r="J17" s="1">
        <v>1732</v>
      </c>
      <c r="K17" s="1">
        <v>2.3410000000000002</v>
      </c>
      <c r="L17" s="1"/>
      <c r="M17" s="1"/>
    </row>
    <row r="18" spans="1:26">
      <c r="A18" s="1" t="s">
        <v>38</v>
      </c>
      <c r="B18" s="1" t="s">
        <v>49</v>
      </c>
      <c r="C18" s="1" t="s">
        <v>50</v>
      </c>
      <c r="D18" s="1" t="s">
        <v>41</v>
      </c>
      <c r="F18" s="1">
        <v>5</v>
      </c>
      <c r="G18" s="1">
        <v>213.4</v>
      </c>
      <c r="H18" s="1">
        <v>217.2</v>
      </c>
      <c r="I18" s="1">
        <v>5.2050000000000001</v>
      </c>
      <c r="J18" s="1">
        <v>1675</v>
      </c>
      <c r="K18" s="1">
        <v>2.3330000000000002</v>
      </c>
      <c r="L18" s="1"/>
      <c r="M18" s="1"/>
    </row>
    <row r="19" spans="1:26">
      <c r="A19" s="1" t="s">
        <v>38</v>
      </c>
      <c r="B19" s="1" t="s">
        <v>49</v>
      </c>
      <c r="C19" s="1" t="s">
        <v>50</v>
      </c>
      <c r="D19" s="1" t="s">
        <v>41</v>
      </c>
      <c r="F19" s="1">
        <v>6</v>
      </c>
      <c r="G19" s="1">
        <v>253.1</v>
      </c>
      <c r="H19" s="1">
        <v>256.89999999999998</v>
      </c>
      <c r="I19" s="1">
        <v>5.0030000000000001</v>
      </c>
      <c r="J19" s="1">
        <v>1611</v>
      </c>
      <c r="K19" s="1">
        <v>2.1459999999999999</v>
      </c>
      <c r="L19" s="1"/>
      <c r="M19" s="1"/>
    </row>
    <row r="20" spans="1:26">
      <c r="A20" s="1" t="s">
        <v>38</v>
      </c>
      <c r="B20" s="1" t="s">
        <v>49</v>
      </c>
      <c r="C20" s="1" t="s">
        <v>50</v>
      </c>
      <c r="D20" s="1" t="s">
        <v>41</v>
      </c>
      <c r="F20" s="1">
        <v>7</v>
      </c>
      <c r="G20" s="1">
        <v>292.8</v>
      </c>
      <c r="H20" s="1">
        <v>296.60000000000002</v>
      </c>
      <c r="I20" s="1">
        <v>4.8520000000000003</v>
      </c>
      <c r="J20" s="1">
        <v>1564</v>
      </c>
      <c r="K20" s="1">
        <v>1.994</v>
      </c>
      <c r="L20" s="1"/>
      <c r="M20" s="1"/>
      <c r="N20" s="5">
        <f t="shared" ref="N20" si="0">AVERAGE(K17:K20)</f>
        <v>2.2035</v>
      </c>
      <c r="O20" s="5">
        <f t="shared" ref="O20" si="1">STDEV(K17:K20)</f>
        <v>0.16620569585105766</v>
      </c>
      <c r="P20" s="5">
        <f t="shared" ref="P20" si="2">STDEV(K17:K20)/SQRT(4)</f>
        <v>8.3102847925528828E-2</v>
      </c>
      <c r="Q20" s="5">
        <f t="shared" ref="Q20" si="3">N20-Q$2</f>
        <v>2.3499999999999854E-2</v>
      </c>
      <c r="R20" s="5">
        <f>N20-R$5</f>
        <v>2.0864375000000002</v>
      </c>
    </row>
    <row r="21" spans="1:26">
      <c r="A21" s="1"/>
      <c r="B21" s="1"/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26">
      <c r="A22" s="1" t="s">
        <v>38</v>
      </c>
      <c r="B22" s="1" t="s">
        <v>63</v>
      </c>
      <c r="C22" s="1" t="s">
        <v>64</v>
      </c>
      <c r="D22" s="1" t="s">
        <v>41</v>
      </c>
      <c r="F22" s="1">
        <v>4</v>
      </c>
      <c r="G22" s="1">
        <v>173.5</v>
      </c>
      <c r="H22" s="1">
        <v>177.2</v>
      </c>
      <c r="I22" s="1">
        <v>24.756</v>
      </c>
      <c r="J22" s="1">
        <v>8053</v>
      </c>
      <c r="K22" s="1">
        <v>2.46</v>
      </c>
      <c r="L22" s="1"/>
      <c r="M22" s="1"/>
    </row>
    <row r="23" spans="1:26">
      <c r="A23" s="1" t="s">
        <v>38</v>
      </c>
      <c r="B23" s="1" t="s">
        <v>63</v>
      </c>
      <c r="C23" s="1" t="s">
        <v>64</v>
      </c>
      <c r="D23" s="1" t="s">
        <v>41</v>
      </c>
      <c r="F23" s="1">
        <v>5</v>
      </c>
      <c r="G23" s="1">
        <v>213.4</v>
      </c>
      <c r="H23" s="1">
        <v>216.9</v>
      </c>
      <c r="I23" s="1">
        <v>23.887</v>
      </c>
      <c r="J23" s="1">
        <v>7778</v>
      </c>
      <c r="K23" s="1">
        <v>2.4009999999999998</v>
      </c>
      <c r="L23" s="1"/>
      <c r="M23" s="1"/>
    </row>
    <row r="24" spans="1:26">
      <c r="A24" s="1" t="s">
        <v>38</v>
      </c>
      <c r="B24" s="1" t="s">
        <v>63</v>
      </c>
      <c r="C24" s="1" t="s">
        <v>64</v>
      </c>
      <c r="D24" s="1" t="s">
        <v>41</v>
      </c>
      <c r="F24" s="1">
        <v>6</v>
      </c>
      <c r="G24" s="1">
        <v>253.1</v>
      </c>
      <c r="H24" s="1">
        <v>256.7</v>
      </c>
      <c r="I24" s="1">
        <v>22.975999999999999</v>
      </c>
      <c r="J24" s="1">
        <v>7493</v>
      </c>
      <c r="K24" s="1">
        <v>2.448</v>
      </c>
      <c r="L24" s="1"/>
      <c r="M24" s="1"/>
    </row>
    <row r="25" spans="1:26">
      <c r="A25" s="1" t="s">
        <v>38</v>
      </c>
      <c r="B25" s="1" t="s">
        <v>63</v>
      </c>
      <c r="C25" s="1" t="s">
        <v>64</v>
      </c>
      <c r="D25" s="1" t="s">
        <v>41</v>
      </c>
      <c r="F25" s="1">
        <v>7</v>
      </c>
      <c r="G25" s="1">
        <v>292.8</v>
      </c>
      <c r="H25" s="1">
        <v>296.60000000000002</v>
      </c>
      <c r="I25" s="1">
        <v>22.08</v>
      </c>
      <c r="J25" s="1">
        <v>7186</v>
      </c>
      <c r="K25" s="1">
        <v>2.415</v>
      </c>
      <c r="L25" s="1"/>
      <c r="M25" s="1"/>
      <c r="N25" s="5">
        <f t="shared" ref="N25" si="4">AVERAGE(K22:K25)</f>
        <v>2.431</v>
      </c>
      <c r="O25" s="5">
        <f t="shared" ref="O25" si="5">STDEV(K22:K25)</f>
        <v>2.7604347483684566E-2</v>
      </c>
      <c r="P25" s="5">
        <f t="shared" ref="P25" si="6">STDEV(K22:K25)/SQRT(4)</f>
        <v>1.3802173741842283E-2</v>
      </c>
      <c r="Q25" s="5">
        <f t="shared" ref="Q25" si="7">N25-Q$2</f>
        <v>0.25099999999999989</v>
      </c>
      <c r="R25" s="5">
        <f>N25-R$5</f>
        <v>2.3139375000000002</v>
      </c>
    </row>
    <row r="26" spans="1:26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26">
      <c r="A27" s="1" t="s">
        <v>38</v>
      </c>
      <c r="B27" s="1" t="s">
        <v>46</v>
      </c>
      <c r="C27" s="1" t="s">
        <v>47</v>
      </c>
      <c r="D27" s="1" t="s">
        <v>48</v>
      </c>
      <c r="F27" s="1">
        <v>4</v>
      </c>
      <c r="G27" s="1">
        <v>173.3</v>
      </c>
      <c r="H27" s="1">
        <v>176.8</v>
      </c>
      <c r="I27" s="1">
        <v>45.628999999999998</v>
      </c>
      <c r="J27" s="1">
        <v>14755</v>
      </c>
      <c r="K27" s="1">
        <v>-2.718</v>
      </c>
      <c r="L27" s="1"/>
      <c r="M27" s="1"/>
    </row>
    <row r="28" spans="1:26">
      <c r="A28" s="1" t="s">
        <v>38</v>
      </c>
      <c r="B28" s="1" t="s">
        <v>46</v>
      </c>
      <c r="C28" s="1" t="s">
        <v>47</v>
      </c>
      <c r="D28" s="1" t="s">
        <v>48</v>
      </c>
      <c r="F28" s="1">
        <v>5</v>
      </c>
      <c r="G28" s="1">
        <v>213.2</v>
      </c>
      <c r="H28" s="1">
        <v>216.9</v>
      </c>
      <c r="I28" s="1">
        <v>43.814999999999998</v>
      </c>
      <c r="J28" s="1">
        <v>14196</v>
      </c>
      <c r="K28" s="1">
        <v>-2.754</v>
      </c>
      <c r="L28" s="1"/>
      <c r="M28" s="1"/>
      <c r="V28" s="5"/>
      <c r="W28" s="5"/>
      <c r="X28" s="5"/>
      <c r="Y28" s="5"/>
      <c r="Z28" s="5"/>
    </row>
    <row r="29" spans="1:26">
      <c r="A29" s="1" t="s">
        <v>38</v>
      </c>
      <c r="B29" s="1" t="s">
        <v>46</v>
      </c>
      <c r="C29" s="1" t="s">
        <v>47</v>
      </c>
      <c r="D29" s="1" t="s">
        <v>48</v>
      </c>
      <c r="F29" s="1">
        <v>6</v>
      </c>
      <c r="G29" s="1">
        <v>253.1</v>
      </c>
      <c r="H29" s="1">
        <v>256.7</v>
      </c>
      <c r="I29" s="1">
        <v>41.94</v>
      </c>
      <c r="J29" s="1">
        <v>13610</v>
      </c>
      <c r="K29" s="1">
        <v>-2.6760000000000002</v>
      </c>
      <c r="L29" s="1"/>
    </row>
    <row r="30" spans="1:26" ht="15.75">
      <c r="A30" s="1" t="s">
        <v>38</v>
      </c>
      <c r="B30" s="1" t="s">
        <v>46</v>
      </c>
      <c r="C30" s="1" t="s">
        <v>47</v>
      </c>
      <c r="D30" s="1" t="s">
        <v>48</v>
      </c>
      <c r="F30" s="1">
        <v>7</v>
      </c>
      <c r="G30" s="1">
        <v>292.8</v>
      </c>
      <c r="H30" s="1">
        <v>296.39999999999998</v>
      </c>
      <c r="I30" s="1">
        <v>40.158000000000001</v>
      </c>
      <c r="J30" s="1">
        <v>12995</v>
      </c>
      <c r="K30" s="1">
        <v>-2.6269999999999998</v>
      </c>
      <c r="L30" s="1"/>
      <c r="N30" s="5">
        <f t="shared" ref="N30" si="8">AVERAGE(K27:K30)</f>
        <v>-2.6937499999999996</v>
      </c>
      <c r="O30" s="5">
        <f t="shared" ref="O30" si="9">STDEV(K27:K30)</f>
        <v>5.4738012386308481E-2</v>
      </c>
      <c r="P30" s="5">
        <f t="shared" ref="P30" si="10">STDEV(K27:K30)/SQRT(4)</f>
        <v>2.736900619315424E-2</v>
      </c>
      <c r="Q30" s="5"/>
      <c r="R30" s="11">
        <f>N30-R$5</f>
        <v>-2.8108124999999995</v>
      </c>
    </row>
    <row r="31" spans="1:26">
      <c r="A31" s="1"/>
      <c r="B31" s="1"/>
      <c r="C31" s="1"/>
      <c r="D31" s="1"/>
      <c r="F31" s="1"/>
      <c r="G31" s="1"/>
      <c r="H31" s="1"/>
      <c r="I31" s="1"/>
      <c r="J31" s="1"/>
      <c r="K31" s="1"/>
      <c r="L31" s="1"/>
    </row>
    <row r="32" spans="1:26">
      <c r="A32" s="1" t="s">
        <v>38</v>
      </c>
      <c r="B32" s="1" t="s">
        <v>54</v>
      </c>
      <c r="C32" s="1" t="s">
        <v>55</v>
      </c>
      <c r="D32" s="1" t="s">
        <v>56</v>
      </c>
      <c r="F32" s="1">
        <v>4</v>
      </c>
      <c r="G32" s="1">
        <v>173.5</v>
      </c>
      <c r="H32" s="1">
        <v>177.2</v>
      </c>
      <c r="I32" s="1">
        <v>24.143999999999998</v>
      </c>
      <c r="J32" s="1">
        <v>7802</v>
      </c>
      <c r="K32" s="1">
        <v>-3.4969999999999999</v>
      </c>
      <c r="L32" s="1"/>
    </row>
    <row r="33" spans="1:26">
      <c r="A33" s="1" t="s">
        <v>38</v>
      </c>
      <c r="B33" s="1" t="s">
        <v>54</v>
      </c>
      <c r="C33" s="1" t="s">
        <v>55</v>
      </c>
      <c r="D33" s="1" t="s">
        <v>56</v>
      </c>
      <c r="F33" s="1">
        <v>5</v>
      </c>
      <c r="G33" s="1">
        <v>213.4</v>
      </c>
      <c r="H33" s="1">
        <v>216.9</v>
      </c>
      <c r="I33" s="1">
        <v>22.486999999999998</v>
      </c>
      <c r="J33" s="1">
        <v>7265</v>
      </c>
      <c r="K33" s="1">
        <v>-3.5270000000000001</v>
      </c>
      <c r="L33" s="1"/>
    </row>
    <row r="34" spans="1:26">
      <c r="A34" s="1" t="s">
        <v>38</v>
      </c>
      <c r="B34" s="1" t="s">
        <v>54</v>
      </c>
      <c r="C34" s="1" t="s">
        <v>55</v>
      </c>
      <c r="D34" s="1" t="s">
        <v>56</v>
      </c>
      <c r="F34" s="1">
        <v>6</v>
      </c>
      <c r="G34" s="1">
        <v>253.1</v>
      </c>
      <c r="H34" s="1">
        <v>256.89999999999998</v>
      </c>
      <c r="I34" s="1">
        <v>21.187000000000001</v>
      </c>
      <c r="J34" s="1">
        <v>6851</v>
      </c>
      <c r="K34" s="1">
        <v>-3.6320000000000001</v>
      </c>
      <c r="L34" s="1"/>
    </row>
    <row r="35" spans="1:26">
      <c r="A35" s="1" t="s">
        <v>38</v>
      </c>
      <c r="B35" s="1" t="s">
        <v>54</v>
      </c>
      <c r="C35" s="1" t="s">
        <v>55</v>
      </c>
      <c r="D35" s="1" t="s">
        <v>56</v>
      </c>
      <c r="F35" s="1">
        <v>7</v>
      </c>
      <c r="G35" s="1">
        <v>292.8</v>
      </c>
      <c r="H35" s="1">
        <v>296.60000000000002</v>
      </c>
      <c r="I35" s="1">
        <v>19.021999999999998</v>
      </c>
      <c r="J35" s="1">
        <v>6142</v>
      </c>
      <c r="K35" s="1">
        <v>-3.601</v>
      </c>
      <c r="L35" s="1"/>
      <c r="N35" s="5">
        <f t="shared" ref="N35" si="11">AVERAGE(K32:K35)</f>
        <v>-3.5642500000000004</v>
      </c>
      <c r="O35" s="5">
        <f t="shared" ref="O35" si="12">STDEV(K32:K35)</f>
        <v>6.2851014311607264E-2</v>
      </c>
      <c r="P35" s="5">
        <f t="shared" ref="P35" si="13">STDEV(K32:K35)/SQRT(4)</f>
        <v>3.1425507155803632E-2</v>
      </c>
      <c r="Q35" s="5"/>
      <c r="R35" s="10">
        <f>N35-R$5</f>
        <v>-3.6813125000000002</v>
      </c>
    </row>
    <row r="36" spans="1:26">
      <c r="A36" s="1"/>
      <c r="B36" s="1"/>
      <c r="C36" s="1"/>
      <c r="D36" s="1"/>
      <c r="F36" s="1"/>
      <c r="G36" s="1"/>
      <c r="H36" s="1"/>
      <c r="I36" s="1"/>
      <c r="J36" s="1"/>
      <c r="K36" s="1"/>
      <c r="L36" s="1"/>
      <c r="V36" s="5"/>
      <c r="W36" s="5"/>
      <c r="X36" s="5"/>
      <c r="Y36" s="5"/>
      <c r="Z36" s="5"/>
    </row>
    <row r="37" spans="1:26">
      <c r="A37" s="1" t="s">
        <v>38</v>
      </c>
      <c r="B37" s="1" t="s">
        <v>57</v>
      </c>
      <c r="C37" s="1" t="s">
        <v>58</v>
      </c>
      <c r="D37" s="1" t="s">
        <v>56</v>
      </c>
      <c r="F37" s="1">
        <v>4</v>
      </c>
      <c r="G37" s="1">
        <v>173.5</v>
      </c>
      <c r="H37" s="1">
        <v>177</v>
      </c>
      <c r="I37" s="1">
        <v>47.73</v>
      </c>
      <c r="J37" s="1">
        <v>15428</v>
      </c>
      <c r="K37" s="1">
        <v>-2.9630000000000001</v>
      </c>
      <c r="L37" s="1"/>
    </row>
    <row r="38" spans="1:26">
      <c r="A38" s="1" t="s">
        <v>38</v>
      </c>
      <c r="B38" s="1" t="s">
        <v>57</v>
      </c>
      <c r="C38" s="1" t="s">
        <v>58</v>
      </c>
      <c r="D38" s="1" t="s">
        <v>56</v>
      </c>
      <c r="F38" s="1">
        <v>5</v>
      </c>
      <c r="G38" s="1">
        <v>213.2</v>
      </c>
      <c r="H38" s="1">
        <v>216.9</v>
      </c>
      <c r="I38" s="1">
        <v>44.365000000000002</v>
      </c>
      <c r="J38" s="1">
        <v>14388</v>
      </c>
      <c r="K38" s="1">
        <v>-2.9020000000000001</v>
      </c>
      <c r="L38" s="1"/>
    </row>
    <row r="39" spans="1:26">
      <c r="A39" s="1" t="s">
        <v>38</v>
      </c>
      <c r="B39" s="1" t="s">
        <v>57</v>
      </c>
      <c r="C39" s="1" t="s">
        <v>58</v>
      </c>
      <c r="D39" s="1" t="s">
        <v>56</v>
      </c>
      <c r="F39" s="1">
        <v>6</v>
      </c>
      <c r="G39" s="1">
        <v>253.1</v>
      </c>
      <c r="H39" s="1">
        <v>256.7</v>
      </c>
      <c r="I39" s="1">
        <v>42.058</v>
      </c>
      <c r="J39" s="1">
        <v>13659</v>
      </c>
      <c r="K39" s="1">
        <v>-2.9990000000000001</v>
      </c>
      <c r="L39" s="1"/>
    </row>
    <row r="40" spans="1:26" ht="15.75">
      <c r="A40" s="1" t="s">
        <v>38</v>
      </c>
      <c r="B40" s="1" t="s">
        <v>57</v>
      </c>
      <c r="C40" s="1" t="s">
        <v>58</v>
      </c>
      <c r="D40" s="1" t="s">
        <v>56</v>
      </c>
      <c r="F40" s="1">
        <v>7</v>
      </c>
      <c r="G40" s="1">
        <v>292.8</v>
      </c>
      <c r="H40" s="1">
        <v>296.39999999999998</v>
      </c>
      <c r="I40" s="1">
        <v>38.341999999999999</v>
      </c>
      <c r="J40" s="1">
        <v>12462</v>
      </c>
      <c r="K40" s="1">
        <v>-3.0409999999999999</v>
      </c>
      <c r="L40" s="1"/>
      <c r="N40" s="5">
        <f t="shared" ref="N40" si="14">AVERAGE(K37:K40)</f>
        <v>-2.9762500000000003</v>
      </c>
      <c r="O40" s="5">
        <f t="shared" ref="O40" si="15">STDEV(K37:K40)</f>
        <v>5.8874867303440347E-2</v>
      </c>
      <c r="P40" s="5">
        <f t="shared" ref="P40" si="16">STDEV(K37:K40)/SQRT(4)</f>
        <v>2.9437433651720173E-2</v>
      </c>
      <c r="Q40" s="5"/>
      <c r="R40" s="11">
        <f>N40-R$5</f>
        <v>-3.0933125000000001</v>
      </c>
    </row>
    <row r="41" spans="1:26">
      <c r="A41" s="1"/>
      <c r="B41" s="1"/>
      <c r="C41" s="1"/>
      <c r="D41" s="1"/>
      <c r="F41" s="1"/>
      <c r="G41" s="1"/>
      <c r="H41" s="1"/>
      <c r="I41" s="1"/>
      <c r="J41" s="1"/>
      <c r="K41" s="1"/>
      <c r="L41" s="1"/>
    </row>
    <row r="42" spans="1:26">
      <c r="A42" s="1" t="s">
        <v>38</v>
      </c>
      <c r="B42" s="1" t="s">
        <v>59</v>
      </c>
      <c r="C42" s="1" t="s">
        <v>60</v>
      </c>
      <c r="D42" s="1" t="s">
        <v>53</v>
      </c>
      <c r="F42" s="1">
        <v>4</v>
      </c>
      <c r="G42" s="1">
        <v>173.5</v>
      </c>
      <c r="H42" s="1">
        <v>177</v>
      </c>
      <c r="I42" s="1">
        <v>26.088999999999999</v>
      </c>
      <c r="J42" s="1">
        <v>8471</v>
      </c>
      <c r="K42" s="1">
        <v>-6.6269999999999998</v>
      </c>
      <c r="L42" s="1"/>
    </row>
    <row r="43" spans="1:26">
      <c r="A43" s="1" t="s">
        <v>38</v>
      </c>
      <c r="B43" s="1" t="s">
        <v>59</v>
      </c>
      <c r="C43" s="1" t="s">
        <v>60</v>
      </c>
      <c r="D43" s="1" t="s">
        <v>53</v>
      </c>
      <c r="F43" s="1">
        <v>5</v>
      </c>
      <c r="G43" s="1">
        <v>213.2</v>
      </c>
      <c r="H43" s="1">
        <v>216.9</v>
      </c>
      <c r="I43" s="1">
        <v>25.067</v>
      </c>
      <c r="J43" s="1">
        <v>8168</v>
      </c>
      <c r="K43" s="1">
        <v>-6.5629999999999997</v>
      </c>
      <c r="L43" s="1"/>
    </row>
    <row r="44" spans="1:26">
      <c r="A44" s="1" t="s">
        <v>38</v>
      </c>
      <c r="B44" s="1" t="s">
        <v>59</v>
      </c>
      <c r="C44" s="1" t="s">
        <v>60</v>
      </c>
      <c r="D44" s="1" t="s">
        <v>53</v>
      </c>
      <c r="F44" s="1">
        <v>6</v>
      </c>
      <c r="G44" s="1">
        <v>253.1</v>
      </c>
      <c r="H44" s="1">
        <v>256.7</v>
      </c>
      <c r="I44" s="1">
        <v>24.013000000000002</v>
      </c>
      <c r="J44" s="1">
        <v>7819</v>
      </c>
      <c r="K44" s="1">
        <v>-6.5789999999999997</v>
      </c>
      <c r="L44" s="1"/>
    </row>
    <row r="45" spans="1:26">
      <c r="A45" s="1" t="s">
        <v>38</v>
      </c>
      <c r="B45" s="1" t="s">
        <v>59</v>
      </c>
      <c r="C45" s="1" t="s">
        <v>60</v>
      </c>
      <c r="D45" s="1" t="s">
        <v>53</v>
      </c>
      <c r="F45" s="1">
        <v>7</v>
      </c>
      <c r="G45" s="1">
        <v>292.8</v>
      </c>
      <c r="H45" s="1">
        <v>296.60000000000002</v>
      </c>
      <c r="I45" s="1">
        <v>22.995000000000001</v>
      </c>
      <c r="J45" s="1">
        <v>7474</v>
      </c>
      <c r="K45" s="1">
        <v>-6.556</v>
      </c>
      <c r="L45" s="1"/>
      <c r="N45" s="5">
        <f t="shared" ref="N45" si="17">AVERAGE(K42:K45)</f>
        <v>-6.5812499999999998</v>
      </c>
      <c r="O45" s="5">
        <f t="shared" ref="O45" si="18">STDEV(K42:K45)</f>
        <v>3.1983068437325748E-2</v>
      </c>
      <c r="P45" s="5">
        <f t="shared" ref="P45" si="19">STDEV(K42:K45)/SQRT(4)</f>
        <v>1.5991534218662874E-2</v>
      </c>
      <c r="Q45" s="5"/>
      <c r="R45" s="5">
        <f>N45-R$5</f>
        <v>-6.6983125000000001</v>
      </c>
      <c r="V45" s="5"/>
      <c r="W45" s="5"/>
      <c r="X45" s="5"/>
      <c r="Y45" s="5"/>
      <c r="Z45" s="5"/>
    </row>
    <row r="46" spans="1:26">
      <c r="A46" s="1"/>
      <c r="B46" s="1"/>
      <c r="C46" s="1"/>
      <c r="D46" s="1"/>
      <c r="F46" s="1"/>
      <c r="G46" s="1"/>
      <c r="H46" s="1"/>
      <c r="I46" s="1"/>
      <c r="J46" s="1"/>
      <c r="K46" s="1"/>
      <c r="L46" s="1"/>
    </row>
    <row r="47" spans="1:26">
      <c r="A47" s="1" t="s">
        <v>38</v>
      </c>
      <c r="B47" s="1" t="s">
        <v>51</v>
      </c>
      <c r="C47" s="1" t="s">
        <v>52</v>
      </c>
      <c r="D47" s="1" t="s">
        <v>53</v>
      </c>
      <c r="F47" s="1">
        <v>4</v>
      </c>
      <c r="G47" s="1">
        <v>173.5</v>
      </c>
      <c r="H47" s="1">
        <v>177.2</v>
      </c>
      <c r="I47" s="1">
        <v>17.516999999999999</v>
      </c>
      <c r="J47" s="1">
        <v>5650</v>
      </c>
      <c r="K47" s="1">
        <v>-6.7519999999999998</v>
      </c>
      <c r="L47" s="1"/>
    </row>
    <row r="48" spans="1:26">
      <c r="A48" s="1" t="s">
        <v>38</v>
      </c>
      <c r="B48" s="1" t="s">
        <v>51</v>
      </c>
      <c r="C48" s="1" t="s">
        <v>52</v>
      </c>
      <c r="D48" s="1" t="s">
        <v>53</v>
      </c>
      <c r="F48" s="1">
        <v>5</v>
      </c>
      <c r="G48" s="1">
        <v>213.4</v>
      </c>
      <c r="H48" s="1">
        <v>216.9</v>
      </c>
      <c r="I48" s="1">
        <v>16.768000000000001</v>
      </c>
      <c r="J48" s="1">
        <v>5424</v>
      </c>
      <c r="K48" s="1">
        <v>-6.7329999999999997</v>
      </c>
      <c r="L48" s="1"/>
    </row>
    <row r="49" spans="1:26">
      <c r="A49" s="1" t="s">
        <v>38</v>
      </c>
      <c r="B49" s="1" t="s">
        <v>51</v>
      </c>
      <c r="C49" s="1" t="s">
        <v>52</v>
      </c>
      <c r="D49" s="1" t="s">
        <v>53</v>
      </c>
      <c r="F49" s="1">
        <v>6</v>
      </c>
      <c r="G49" s="1">
        <v>253.1</v>
      </c>
      <c r="H49" s="1">
        <v>256.89999999999998</v>
      </c>
      <c r="I49" s="1">
        <v>16.047999999999998</v>
      </c>
      <c r="J49" s="1">
        <v>5190</v>
      </c>
      <c r="K49" s="1">
        <v>-6.7750000000000004</v>
      </c>
      <c r="L49" s="1"/>
    </row>
    <row r="50" spans="1:26">
      <c r="A50" s="1" t="s">
        <v>38</v>
      </c>
      <c r="B50" s="1" t="s">
        <v>51</v>
      </c>
      <c r="C50" s="1" t="s">
        <v>52</v>
      </c>
      <c r="D50" s="1" t="s">
        <v>53</v>
      </c>
      <c r="F50" s="1">
        <v>7</v>
      </c>
      <c r="G50" s="1">
        <v>292.8</v>
      </c>
      <c r="H50" s="1">
        <v>296.60000000000002</v>
      </c>
      <c r="I50" s="1">
        <v>15.363</v>
      </c>
      <c r="J50" s="1">
        <v>4961</v>
      </c>
      <c r="K50" s="1">
        <v>-6.806</v>
      </c>
      <c r="L50" s="1"/>
      <c r="N50" s="5">
        <f t="shared" ref="N50" si="20">AVERAGE(K47:K50)</f>
        <v>-6.7664999999999997</v>
      </c>
      <c r="O50" s="5">
        <f t="shared" ref="O50" si="21">STDEV(K47:K50)</f>
        <v>3.1437769216872663E-2</v>
      </c>
      <c r="P50" s="5">
        <f t="shared" ref="P50" si="22">STDEV(K47:K50)/SQRT(4)</f>
        <v>1.5718884608436332E-2</v>
      </c>
      <c r="Q50" s="5"/>
      <c r="R50" s="5">
        <f>N50-R$5</f>
        <v>-6.8835625</v>
      </c>
    </row>
    <row r="51" spans="1:26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</row>
    <row r="54" spans="1:26">
      <c r="N54" s="5"/>
      <c r="O54" s="5"/>
      <c r="P54" s="5"/>
      <c r="Q54" s="5"/>
      <c r="V54" s="5"/>
      <c r="W54" s="5"/>
      <c r="X54" s="5"/>
      <c r="Y54" s="5"/>
      <c r="Z54" s="5"/>
    </row>
    <row r="56" spans="1:26">
      <c r="G56"/>
      <c r="H56"/>
    </row>
    <row r="57" spans="1:26">
      <c r="G57"/>
      <c r="H57"/>
    </row>
    <row r="58" spans="1:26">
      <c r="G58"/>
      <c r="H58"/>
    </row>
    <row r="59" spans="1:26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</row>
    <row r="60" spans="1:26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</row>
    <row r="61" spans="1:26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26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</row>
    <row r="63" spans="1:26">
      <c r="G63"/>
      <c r="H63"/>
      <c r="N63" s="5"/>
      <c r="O63" s="5"/>
      <c r="P63" s="5"/>
      <c r="Q63" s="5"/>
      <c r="V63" s="5"/>
      <c r="W63" s="5"/>
      <c r="X63" s="5"/>
      <c r="Y63" s="5"/>
      <c r="Z63" s="5"/>
    </row>
    <row r="64" spans="1:26">
      <c r="G64"/>
      <c r="H64"/>
    </row>
    <row r="65" spans="7:26">
      <c r="G65"/>
      <c r="H65"/>
    </row>
    <row r="66" spans="7:26">
      <c r="G66"/>
      <c r="H66"/>
    </row>
    <row r="67" spans="7:26">
      <c r="G67"/>
      <c r="H67"/>
    </row>
    <row r="68" spans="7:26">
      <c r="G68"/>
      <c r="H68"/>
    </row>
    <row r="69" spans="7:26">
      <c r="G69"/>
      <c r="H69"/>
    </row>
    <row r="70" spans="7:26">
      <c r="G70"/>
      <c r="H70"/>
    </row>
    <row r="71" spans="7:26">
      <c r="G71"/>
      <c r="H71"/>
    </row>
    <row r="72" spans="7:26">
      <c r="G72"/>
      <c r="H72"/>
      <c r="N72" s="5"/>
      <c r="O72" s="5"/>
      <c r="P72" s="5"/>
      <c r="Q72" s="5"/>
      <c r="V72" s="5"/>
      <c r="W72" s="5"/>
      <c r="X72" s="5"/>
      <c r="Y72" s="5"/>
      <c r="Z72" s="5"/>
    </row>
    <row r="73" spans="7:26">
      <c r="G73"/>
      <c r="H73"/>
    </row>
    <row r="74" spans="7:26">
      <c r="G74"/>
      <c r="H74"/>
    </row>
    <row r="75" spans="7:26">
      <c r="G75"/>
      <c r="H75"/>
    </row>
    <row r="76" spans="7:26">
      <c r="G76"/>
      <c r="H76"/>
    </row>
    <row r="77" spans="7:26">
      <c r="G77"/>
      <c r="H77"/>
    </row>
    <row r="78" spans="7:26">
      <c r="G78"/>
      <c r="H78"/>
    </row>
    <row r="79" spans="7:26">
      <c r="G79"/>
      <c r="H79"/>
    </row>
    <row r="80" spans="7:26">
      <c r="G80"/>
      <c r="H80"/>
    </row>
    <row r="81" spans="7:26">
      <c r="G81"/>
      <c r="H81"/>
      <c r="N81" s="5"/>
      <c r="O81" s="5"/>
      <c r="P81" s="5"/>
      <c r="Q81" s="5"/>
      <c r="V81" s="5"/>
      <c r="W81" s="5"/>
      <c r="X81" s="5"/>
      <c r="Y81" s="5"/>
      <c r="Z81" s="5"/>
    </row>
    <row r="82" spans="7:26">
      <c r="G82"/>
      <c r="H82"/>
    </row>
    <row r="83" spans="7:26">
      <c r="G83"/>
      <c r="H83"/>
    </row>
    <row r="84" spans="7:26">
      <c r="G84"/>
      <c r="H84"/>
    </row>
    <row r="85" spans="7:26">
      <c r="G85"/>
      <c r="H85"/>
    </row>
    <row r="86" spans="7:26">
      <c r="G86"/>
      <c r="H86"/>
    </row>
    <row r="87" spans="7:26">
      <c r="G87"/>
      <c r="H87"/>
    </row>
    <row r="88" spans="7:26">
      <c r="G88"/>
      <c r="H88"/>
    </row>
    <row r="89" spans="7:26">
      <c r="G89"/>
      <c r="H89"/>
    </row>
    <row r="90" spans="7:26">
      <c r="G90"/>
      <c r="H90"/>
      <c r="N90" s="5"/>
      <c r="O90" s="5"/>
      <c r="P90" s="5"/>
      <c r="Q90" s="5"/>
      <c r="V90" s="5"/>
      <c r="W90" s="5"/>
      <c r="X90" s="5"/>
      <c r="Y90" s="5"/>
      <c r="Z90" s="5"/>
    </row>
    <row r="91" spans="7:26">
      <c r="G91"/>
      <c r="H91"/>
    </row>
    <row r="92" spans="7:26">
      <c r="G92"/>
      <c r="H92"/>
    </row>
    <row r="93" spans="7:26">
      <c r="G93"/>
      <c r="H93"/>
    </row>
    <row r="94" spans="7:26">
      <c r="G94"/>
      <c r="H94"/>
    </row>
    <row r="95" spans="7:26">
      <c r="G95"/>
      <c r="H95"/>
    </row>
    <row r="96" spans="7:26">
      <c r="G96"/>
      <c r="H96"/>
    </row>
    <row r="97" spans="7:8">
      <c r="G97"/>
      <c r="H97"/>
    </row>
    <row r="98" spans="7:8">
      <c r="G98"/>
      <c r="H98"/>
    </row>
    <row r="99" spans="7:8">
      <c r="G99"/>
      <c r="H99"/>
    </row>
    <row r="100" spans="7:8">
      <c r="G100"/>
      <c r="H100"/>
    </row>
    <row r="101" spans="7:8">
      <c r="G101"/>
      <c r="H101"/>
    </row>
    <row r="102" spans="7:8">
      <c r="G102"/>
      <c r="H102"/>
    </row>
    <row r="103" spans="7:8">
      <c r="G103"/>
      <c r="H103"/>
    </row>
    <row r="104" spans="7:8">
      <c r="G104"/>
      <c r="H104"/>
    </row>
    <row r="105" spans="7:8">
      <c r="G105"/>
      <c r="H105"/>
    </row>
    <row r="106" spans="7:8">
      <c r="G106"/>
      <c r="H106"/>
    </row>
    <row r="107" spans="7:8">
      <c r="G107"/>
      <c r="H107"/>
    </row>
    <row r="108" spans="7:8">
      <c r="G108"/>
      <c r="H108"/>
    </row>
    <row r="109" spans="7:8">
      <c r="G109"/>
      <c r="H109"/>
    </row>
    <row r="110" spans="7:8">
      <c r="G110"/>
      <c r="H110"/>
    </row>
    <row r="111" spans="7:8">
      <c r="G111"/>
      <c r="H111"/>
    </row>
    <row r="112" spans="7:8">
      <c r="G112"/>
      <c r="H112"/>
    </row>
    <row r="113" spans="7:8">
      <c r="G113"/>
      <c r="H113"/>
    </row>
    <row r="114" spans="7:8">
      <c r="G114"/>
      <c r="H114"/>
    </row>
    <row r="115" spans="7:8">
      <c r="G115"/>
      <c r="H115"/>
    </row>
    <row r="116" spans="7:8">
      <c r="G116"/>
      <c r="H116"/>
    </row>
    <row r="117" spans="7:8">
      <c r="G117"/>
      <c r="H117"/>
    </row>
    <row r="118" spans="7:8">
      <c r="G118"/>
      <c r="H118"/>
    </row>
    <row r="119" spans="7:8">
      <c r="G119"/>
      <c r="H119"/>
    </row>
    <row r="120" spans="7:8">
      <c r="G120"/>
      <c r="H120"/>
    </row>
    <row r="121" spans="7:8">
      <c r="G121"/>
      <c r="H121"/>
    </row>
    <row r="122" spans="7:8">
      <c r="G122"/>
      <c r="H122"/>
    </row>
    <row r="123" spans="7:8">
      <c r="G123"/>
      <c r="H123"/>
    </row>
    <row r="124" spans="7:8">
      <c r="G124"/>
      <c r="H124"/>
    </row>
    <row r="125" spans="7:8">
      <c r="G125"/>
      <c r="H125"/>
    </row>
    <row r="126" spans="7:8">
      <c r="G126"/>
      <c r="H126"/>
    </row>
    <row r="127" spans="7:8">
      <c r="G127"/>
      <c r="H127"/>
    </row>
    <row r="128" spans="7:8">
      <c r="G128"/>
      <c r="H128"/>
    </row>
    <row r="129" spans="7:8">
      <c r="G129"/>
      <c r="H129"/>
    </row>
    <row r="130" spans="7:8">
      <c r="G130"/>
      <c r="H130"/>
    </row>
    <row r="131" spans="7:8">
      <c r="G131"/>
      <c r="H131"/>
    </row>
    <row r="132" spans="7:8">
      <c r="G132"/>
      <c r="H132"/>
    </row>
    <row r="133" spans="7:8">
      <c r="G133"/>
      <c r="H133"/>
    </row>
    <row r="134" spans="7:8">
      <c r="G134"/>
      <c r="H134"/>
    </row>
    <row r="135" spans="7:8">
      <c r="G135"/>
      <c r="H135"/>
    </row>
    <row r="136" spans="7:8">
      <c r="G136"/>
      <c r="H136"/>
    </row>
    <row r="137" spans="7:8">
      <c r="G137"/>
      <c r="H137"/>
    </row>
    <row r="138" spans="7:8">
      <c r="G138"/>
      <c r="H138"/>
    </row>
    <row r="139" spans="7:8">
      <c r="G139"/>
      <c r="H139"/>
    </row>
    <row r="140" spans="7:8">
      <c r="G140"/>
      <c r="H140"/>
    </row>
    <row r="141" spans="7:8">
      <c r="G141"/>
      <c r="H141"/>
    </row>
    <row r="142" spans="7:8">
      <c r="G142"/>
      <c r="H142"/>
    </row>
    <row r="143" spans="7:8">
      <c r="G143"/>
      <c r="H143"/>
    </row>
    <row r="144" spans="7:8">
      <c r="G144"/>
      <c r="H144"/>
    </row>
    <row r="145" spans="7:8">
      <c r="G145"/>
      <c r="H145"/>
    </row>
    <row r="146" spans="7:8">
      <c r="G146"/>
      <c r="H146"/>
    </row>
    <row r="147" spans="7:8">
      <c r="G147"/>
      <c r="H147"/>
    </row>
    <row r="148" spans="7:8">
      <c r="G148"/>
      <c r="H148"/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I8"/>
  <sheetViews>
    <sheetView workbookViewId="0"/>
  </sheetViews>
  <sheetFormatPr defaultRowHeight="12.75"/>
  <sheetData>
    <row r="2" spans="2:9">
      <c r="B2" t="s">
        <v>27</v>
      </c>
    </row>
    <row r="3" spans="2:9">
      <c r="C3" t="s">
        <v>28</v>
      </c>
      <c r="E3" t="s">
        <v>29</v>
      </c>
      <c r="F3" t="s">
        <v>30</v>
      </c>
      <c r="H3">
        <v>2.0099999999999998</v>
      </c>
    </row>
    <row r="4" spans="2:9">
      <c r="C4" t="s">
        <v>31</v>
      </c>
      <c r="D4">
        <v>8544</v>
      </c>
      <c r="E4" t="s">
        <v>6</v>
      </c>
      <c r="F4" t="s">
        <v>30</v>
      </c>
      <c r="H4">
        <v>1.95</v>
      </c>
      <c r="I4">
        <v>28.65</v>
      </c>
    </row>
    <row r="5" spans="2:9">
      <c r="C5" t="s">
        <v>28</v>
      </c>
      <c r="E5" t="s">
        <v>32</v>
      </c>
      <c r="F5" t="s">
        <v>30</v>
      </c>
      <c r="H5">
        <v>2.1800000000000002</v>
      </c>
      <c r="I5">
        <v>21.78</v>
      </c>
    </row>
    <row r="6" spans="2:9">
      <c r="C6" t="s">
        <v>31</v>
      </c>
      <c r="E6" t="s">
        <v>33</v>
      </c>
      <c r="F6" t="s">
        <v>30</v>
      </c>
      <c r="H6">
        <v>-31.5</v>
      </c>
      <c r="I6">
        <v>16.79</v>
      </c>
    </row>
    <row r="7" spans="2:9">
      <c r="C7" t="s">
        <v>34</v>
      </c>
      <c r="E7" t="s">
        <v>35</v>
      </c>
      <c r="H7">
        <v>-6.3</v>
      </c>
      <c r="I7">
        <v>7.18</v>
      </c>
    </row>
    <row r="8" spans="2:9">
      <c r="C8" t="s">
        <v>36</v>
      </c>
      <c r="E8" t="s">
        <v>37</v>
      </c>
      <c r="F8" t="s">
        <v>30</v>
      </c>
      <c r="H8">
        <v>1.94</v>
      </c>
      <c r="I8">
        <v>27.8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RAW</vt:lpstr>
      <vt:lpstr>SA+ST</vt:lpstr>
      <vt:lpstr>standards</vt:lpstr>
      <vt:lpstr>StdsVals</vt:lpstr>
      <vt:lpstr>carbs.wke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</dc:creator>
  <cp:lastModifiedBy>Jim</cp:lastModifiedBy>
  <dcterms:created xsi:type="dcterms:W3CDTF">2010-03-18T22:07:57Z</dcterms:created>
  <dcterms:modified xsi:type="dcterms:W3CDTF">2020-10-22T19:31:05Z</dcterms:modified>
</cp:coreProperties>
</file>