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75" windowWidth="17055" windowHeight="10830" activeTab="2"/>
  </bookViews>
  <sheets>
    <sheet name="RAW" sheetId="1" r:id="rId1"/>
    <sheet name="SA+ST" sheetId="3" r:id="rId2"/>
    <sheet name="standards" sheetId="4" r:id="rId3"/>
    <sheet name="StdsVals" sheetId="8" r:id="rId4"/>
    <sheet name="Swart1991" sheetId="7" r:id="rId5"/>
  </sheets>
  <definedNames>
    <definedName name="carbs.wke">'SA+ST'!$A$1:$K$314</definedName>
  </definedNames>
  <calcPr calcId="124519"/>
</workbook>
</file>

<file path=xl/calcChain.xml><?xml version="1.0" encoding="utf-8"?>
<calcChain xmlns="http://schemas.openxmlformats.org/spreadsheetml/2006/main">
  <c r="R95" i="4"/>
  <c r="R93"/>
  <c r="R82"/>
  <c r="R71"/>
  <c r="R60"/>
  <c r="R49"/>
  <c r="R38"/>
  <c r="R27"/>
  <c r="R16"/>
  <c r="T5" l="1"/>
  <c r="S5"/>
  <c r="R5"/>
  <c r="P93"/>
  <c r="O93"/>
  <c r="N93"/>
  <c r="P82"/>
  <c r="O82"/>
  <c r="N82"/>
  <c r="P71"/>
  <c r="O71"/>
  <c r="N71"/>
  <c r="P60"/>
  <c r="O60"/>
  <c r="N60"/>
  <c r="P49"/>
  <c r="O49"/>
  <c r="N49"/>
  <c r="Q49" s="1"/>
  <c r="P38"/>
  <c r="O38"/>
  <c r="N38"/>
  <c r="Q38" s="1"/>
  <c r="P27"/>
  <c r="O27"/>
  <c r="N27"/>
  <c r="Q27" s="1"/>
  <c r="P16"/>
  <c r="O16"/>
  <c r="N16"/>
  <c r="F11" i="7" l="1"/>
  <c r="G11" s="1"/>
  <c r="F10"/>
  <c r="G10" s="1"/>
  <c r="F9"/>
  <c r="G9" s="1"/>
  <c r="F8"/>
  <c r="G8" s="1"/>
  <c r="F7"/>
  <c r="G7" s="1"/>
  <c r="F6"/>
  <c r="G6" s="1"/>
  <c r="F5"/>
  <c r="G5" s="1"/>
  <c r="F4"/>
  <c r="B11"/>
  <c r="C11" s="1"/>
  <c r="B10"/>
  <c r="B9"/>
  <c r="C9" s="1"/>
  <c r="B8"/>
  <c r="B7"/>
  <c r="C7" s="1"/>
  <c r="B6"/>
  <c r="B5"/>
  <c r="C5" s="1"/>
  <c r="B4"/>
  <c r="C10"/>
  <c r="C8"/>
  <c r="C6"/>
  <c r="G4"/>
  <c r="C4"/>
  <c r="AC5" i="4"/>
  <c r="Q16"/>
  <c r="AA5" l="1"/>
  <c r="AB5"/>
</calcChain>
</file>

<file path=xl/sharedStrings.xml><?xml version="1.0" encoding="utf-8"?>
<sst xmlns="http://schemas.openxmlformats.org/spreadsheetml/2006/main" count="1507" uniqueCount="77">
  <si>
    <t>Date</t>
  </si>
  <si>
    <t>Time</t>
  </si>
  <si>
    <t>Start</t>
  </si>
  <si>
    <t>Rt</t>
  </si>
  <si>
    <t>Area 44</t>
  </si>
  <si>
    <t>Ampl  44</t>
  </si>
  <si>
    <t>NBS19</t>
  </si>
  <si>
    <t>Fractionation correction, 70°C -----&gt;</t>
  </si>
  <si>
    <t>ID1</t>
  </si>
  <si>
    <t>avg</t>
  </si>
  <si>
    <t>stdev</t>
  </si>
  <si>
    <t>offset</t>
  </si>
  <si>
    <t>correction</t>
  </si>
  <si>
    <t>stderr</t>
  </si>
  <si>
    <t>d13C</t>
  </si>
  <si>
    <t>d18O</t>
  </si>
  <si>
    <t>Pk#</t>
  </si>
  <si>
    <t>std</t>
  </si>
  <si>
    <t>Area44</t>
  </si>
  <si>
    <t>Amp44</t>
  </si>
  <si>
    <t>ID2, wt</t>
  </si>
  <si>
    <t>FileHeader: Filename</t>
  </si>
  <si>
    <t>Identifier 1</t>
  </si>
  <si>
    <t>Identifier 2</t>
  </si>
  <si>
    <t>Peak Nr</t>
  </si>
  <si>
    <t>d 13C/12C</t>
  </si>
  <si>
    <t>d 18O/16O</t>
  </si>
  <si>
    <t>alpha</t>
  </si>
  <si>
    <t>T, K</t>
  </si>
  <si>
    <t>T, C</t>
  </si>
  <si>
    <t>acid bath</t>
  </si>
  <si>
    <t>sealed vessel</t>
  </si>
  <si>
    <t>Carbonates</t>
  </si>
  <si>
    <t>Marble</t>
  </si>
  <si>
    <t xml:space="preserve">Carara         </t>
  </si>
  <si>
    <t>CaCO3</t>
  </si>
  <si>
    <t>calcite</t>
  </si>
  <si>
    <t>MCA-7</t>
  </si>
  <si>
    <t>MCA-8</t>
  </si>
  <si>
    <t>carbonatite</t>
  </si>
  <si>
    <t>MCA-9</t>
  </si>
  <si>
    <t>limestone</t>
  </si>
  <si>
    <t>KH-2</t>
  </si>
  <si>
    <t>10/16/08</t>
  </si>
  <si>
    <t>12:03:44</t>
  </si>
  <si>
    <t>4132__1_ NBS19.dxf</t>
  </si>
  <si>
    <t>1. NBS19</t>
  </si>
  <si>
    <t>0.428</t>
  </si>
  <si>
    <t>12:17:43</t>
  </si>
  <si>
    <t>4133__2_ NBS19-1.dxf</t>
  </si>
  <si>
    <t>2. NBS19-1</t>
  </si>
  <si>
    <t>0.283</t>
  </si>
  <si>
    <t>12:31:42</t>
  </si>
  <si>
    <t>4134__3_ SB08.dxf</t>
  </si>
  <si>
    <t>3. SB08</t>
  </si>
  <si>
    <t>0.226</t>
  </si>
  <si>
    <t>12:45:40</t>
  </si>
  <si>
    <t>4135__4_ SB08.dxf</t>
  </si>
  <si>
    <t>4. SB08</t>
  </si>
  <si>
    <t>0.290</t>
  </si>
  <si>
    <t>12:59:39</t>
  </si>
  <si>
    <t>4136__9_ NBS19-1.dxf</t>
  </si>
  <si>
    <t>9. NBS19-1</t>
  </si>
  <si>
    <t>13:13:38</t>
  </si>
  <si>
    <t>4137__10_ SB08.dxf</t>
  </si>
  <si>
    <t>10. SB08</t>
  </si>
  <si>
    <t>0.278</t>
  </si>
  <si>
    <t>13:27:37</t>
  </si>
  <si>
    <t>4138__11_ SB08.dxf</t>
  </si>
  <si>
    <t>11. SB08</t>
  </si>
  <si>
    <t>0.223</t>
  </si>
  <si>
    <t>13:41:37</t>
  </si>
  <si>
    <t>4139__12_ NBS19-1.dxf</t>
  </si>
  <si>
    <t>12. NBS19-1</t>
  </si>
  <si>
    <t>0.250</t>
  </si>
  <si>
    <t>corrected</t>
  </si>
  <si>
    <t>average</t>
  </si>
</sst>
</file>

<file path=xl/styles.xml><?xml version="1.0" encoding="utf-8"?>
<styleSheet xmlns="http://schemas.openxmlformats.org/spreadsheetml/2006/main">
  <fonts count="6">
    <font>
      <sz val="10"/>
      <name val="MS Sans Serif"/>
    </font>
    <font>
      <sz val="8"/>
      <name val="MS Sans Serif"/>
      <family val="2"/>
    </font>
    <font>
      <b/>
      <sz val="10"/>
      <name val="MS Sans Serif"/>
      <family val="2"/>
    </font>
    <font>
      <b/>
      <sz val="10"/>
      <color indexed="10"/>
      <name val="MS Sans Serif"/>
      <family val="2"/>
    </font>
    <font>
      <b/>
      <sz val="10"/>
      <color indexed="12"/>
      <name val="MS Sans Serif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quotePrefix="1" applyNumberFormat="1"/>
    <xf numFmtId="0" fontId="2" fillId="0" borderId="0" xfId="0" applyFont="1"/>
    <xf numFmtId="0" fontId="2" fillId="0" borderId="0" xfId="0" applyNumberFormat="1" applyFont="1"/>
    <xf numFmtId="0" fontId="2" fillId="0" borderId="0" xfId="0" quotePrefix="1" applyNumberFormat="1" applyFont="1"/>
    <xf numFmtId="2" fontId="0" fillId="0" borderId="0" xfId="0" applyNumberFormat="1"/>
    <xf numFmtId="1" fontId="0" fillId="0" borderId="0" xfId="0" applyNumberFormat="1"/>
    <xf numFmtId="0" fontId="3" fillId="0" borderId="0" xfId="0" applyFont="1"/>
    <xf numFmtId="0" fontId="4" fillId="0" borderId="0" xfId="0" quotePrefix="1" applyNumberFormat="1" applyFont="1"/>
    <xf numFmtId="1" fontId="2" fillId="0" borderId="0" xfId="0" quotePrefix="1" applyNumberFormat="1" applyFont="1"/>
    <xf numFmtId="0" fontId="0" fillId="0" borderId="0" xfId="0" quotePrefix="1" applyNumberForma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80"/>
  <sheetViews>
    <sheetView workbookViewId="0"/>
  </sheetViews>
  <sheetFormatPr defaultRowHeight="12.75"/>
  <cols>
    <col min="3" max="3" width="28.42578125" bestFit="1" customWidth="1"/>
  </cols>
  <sheetData>
    <row r="1" spans="1:12">
      <c r="A1" s="1" t="s">
        <v>0</v>
      </c>
      <c r="B1" s="1" t="s">
        <v>1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25</v>
      </c>
      <c r="L1" s="1" t="s">
        <v>26</v>
      </c>
    </row>
    <row r="2" spans="1:12">
      <c r="A2" s="1" t="s">
        <v>43</v>
      </c>
      <c r="B2" s="1" t="s">
        <v>44</v>
      </c>
      <c r="C2" s="1" t="s">
        <v>45</v>
      </c>
      <c r="D2" s="1" t="s">
        <v>46</v>
      </c>
      <c r="E2" s="1" t="s">
        <v>47</v>
      </c>
      <c r="F2" s="1">
        <v>1</v>
      </c>
      <c r="G2" s="1">
        <v>17.3</v>
      </c>
      <c r="H2" s="1">
        <v>37.4</v>
      </c>
      <c r="I2" s="1">
        <v>84.491</v>
      </c>
      <c r="J2" s="1">
        <v>4415</v>
      </c>
      <c r="K2" s="1">
        <v>-35.856000000000002</v>
      </c>
      <c r="L2" s="1">
        <v>35.728999999999999</v>
      </c>
    </row>
    <row r="3" spans="1:12">
      <c r="A3" s="1" t="s">
        <v>43</v>
      </c>
      <c r="B3" s="1" t="s">
        <v>44</v>
      </c>
      <c r="C3" s="1" t="s">
        <v>45</v>
      </c>
      <c r="D3" s="1" t="s">
        <v>46</v>
      </c>
      <c r="E3" s="1" t="s">
        <v>47</v>
      </c>
      <c r="F3" s="1">
        <v>2</v>
      </c>
      <c r="G3" s="1">
        <v>57.3</v>
      </c>
      <c r="H3" s="1">
        <v>77.099999999999994</v>
      </c>
      <c r="I3" s="1">
        <v>83.57</v>
      </c>
      <c r="J3" s="1">
        <v>4387</v>
      </c>
      <c r="K3" s="1">
        <v>-35.840000000000003</v>
      </c>
      <c r="L3" s="1">
        <v>35.712000000000003</v>
      </c>
    </row>
    <row r="4" spans="1:12">
      <c r="A4" s="1" t="s">
        <v>43</v>
      </c>
      <c r="B4" s="1" t="s">
        <v>44</v>
      </c>
      <c r="C4" s="1" t="s">
        <v>45</v>
      </c>
      <c r="D4" s="1" t="s">
        <v>46</v>
      </c>
      <c r="E4" s="1" t="s">
        <v>47</v>
      </c>
      <c r="F4" s="1">
        <v>3</v>
      </c>
      <c r="G4" s="1">
        <v>97</v>
      </c>
      <c r="H4" s="1">
        <v>117</v>
      </c>
      <c r="I4" s="1">
        <v>83.777000000000001</v>
      </c>
      <c r="J4" s="1">
        <v>4384</v>
      </c>
      <c r="K4" s="1">
        <v>-35.828000000000003</v>
      </c>
      <c r="L4" s="1">
        <v>35.710999999999999</v>
      </c>
    </row>
    <row r="5" spans="1:12">
      <c r="A5" s="1" t="s">
        <v>43</v>
      </c>
      <c r="B5" s="1" t="s">
        <v>44</v>
      </c>
      <c r="C5" s="1" t="s">
        <v>45</v>
      </c>
      <c r="D5" s="1" t="s">
        <v>46</v>
      </c>
      <c r="E5" s="1" t="s">
        <v>47</v>
      </c>
      <c r="F5" s="1">
        <v>4</v>
      </c>
      <c r="G5" s="1">
        <v>136.69999999999999</v>
      </c>
      <c r="H5" s="1">
        <v>157</v>
      </c>
      <c r="I5" s="1">
        <v>84.454999999999998</v>
      </c>
      <c r="J5" s="1">
        <v>4384</v>
      </c>
      <c r="K5" s="1">
        <v>-35.838000000000001</v>
      </c>
      <c r="L5" s="1">
        <v>35.698</v>
      </c>
    </row>
    <row r="6" spans="1:12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>
        <v>5</v>
      </c>
      <c r="G6" s="1">
        <v>199</v>
      </c>
      <c r="H6" s="1">
        <v>204.8</v>
      </c>
      <c r="I6" s="1">
        <v>98.933000000000007</v>
      </c>
      <c r="J6" s="1">
        <v>20125</v>
      </c>
      <c r="K6" s="1">
        <v>2.0880000000000001</v>
      </c>
      <c r="L6" s="1">
        <v>37.823999999999998</v>
      </c>
    </row>
    <row r="7" spans="1:12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>
        <v>6</v>
      </c>
      <c r="G7" s="1">
        <v>248.7</v>
      </c>
      <c r="H7" s="1">
        <v>254.6</v>
      </c>
      <c r="I7" s="1">
        <v>94.322000000000003</v>
      </c>
      <c r="J7" s="1">
        <v>19244</v>
      </c>
      <c r="K7" s="1">
        <v>2.08</v>
      </c>
      <c r="L7" s="1">
        <v>37.822000000000003</v>
      </c>
    </row>
    <row r="8" spans="1:12">
      <c r="A8" s="1" t="s">
        <v>43</v>
      </c>
      <c r="B8" s="1" t="s">
        <v>44</v>
      </c>
      <c r="C8" s="1" t="s">
        <v>45</v>
      </c>
      <c r="D8" s="1" t="s">
        <v>46</v>
      </c>
      <c r="E8" s="1" t="s">
        <v>47</v>
      </c>
      <c r="F8" s="1">
        <v>7</v>
      </c>
      <c r="G8" s="1">
        <v>298.7</v>
      </c>
      <c r="H8" s="1">
        <v>304.3</v>
      </c>
      <c r="I8" s="1">
        <v>89.92</v>
      </c>
      <c r="J8" s="1">
        <v>18336</v>
      </c>
      <c r="K8" s="1">
        <v>2.105</v>
      </c>
      <c r="L8" s="1">
        <v>37.877000000000002</v>
      </c>
    </row>
    <row r="9" spans="1:12">
      <c r="A9" s="1" t="s">
        <v>43</v>
      </c>
      <c r="B9" s="1" t="s">
        <v>44</v>
      </c>
      <c r="C9" s="1" t="s">
        <v>45</v>
      </c>
      <c r="D9" s="1" t="s">
        <v>46</v>
      </c>
      <c r="E9" s="1" t="s">
        <v>47</v>
      </c>
      <c r="F9" s="1">
        <v>8</v>
      </c>
      <c r="G9" s="1">
        <v>348.2</v>
      </c>
      <c r="H9" s="1">
        <v>353.8</v>
      </c>
      <c r="I9" s="1">
        <v>85.409000000000006</v>
      </c>
      <c r="J9" s="1">
        <v>17428</v>
      </c>
      <c r="K9" s="1">
        <v>2.0569999999999999</v>
      </c>
      <c r="L9" s="1">
        <v>37.869999999999997</v>
      </c>
    </row>
    <row r="10" spans="1:12">
      <c r="A10" s="1" t="s">
        <v>43</v>
      </c>
      <c r="B10" s="1" t="s">
        <v>44</v>
      </c>
      <c r="C10" s="1" t="s">
        <v>45</v>
      </c>
      <c r="D10" s="1" t="s">
        <v>46</v>
      </c>
      <c r="E10" s="1" t="s">
        <v>47</v>
      </c>
      <c r="F10" s="1">
        <v>9</v>
      </c>
      <c r="G10" s="1">
        <v>397.9</v>
      </c>
      <c r="H10" s="1">
        <v>403.6</v>
      </c>
      <c r="I10" s="1">
        <v>81.191999999999993</v>
      </c>
      <c r="J10" s="1">
        <v>16539</v>
      </c>
      <c r="K10" s="1">
        <v>2.0659999999999998</v>
      </c>
      <c r="L10" s="1">
        <v>37.880000000000003</v>
      </c>
    </row>
    <row r="11" spans="1:12">
      <c r="A11" s="1" t="s">
        <v>43</v>
      </c>
      <c r="B11" s="1" t="s">
        <v>44</v>
      </c>
      <c r="C11" s="1" t="s">
        <v>45</v>
      </c>
      <c r="D11" s="1" t="s">
        <v>46</v>
      </c>
      <c r="E11" s="1" t="s">
        <v>47</v>
      </c>
      <c r="F11" s="1">
        <v>10</v>
      </c>
      <c r="G11" s="1">
        <v>447.7</v>
      </c>
      <c r="H11" s="1">
        <v>453.5</v>
      </c>
      <c r="I11" s="1">
        <v>76.742000000000004</v>
      </c>
      <c r="J11" s="1">
        <v>15663</v>
      </c>
      <c r="K11" s="1">
        <v>2.0830000000000002</v>
      </c>
      <c r="L11" s="1">
        <v>37.917999999999999</v>
      </c>
    </row>
    <row r="12" spans="1:12">
      <c r="A12" s="1" t="s">
        <v>43</v>
      </c>
      <c r="B12" s="1" t="s">
        <v>44</v>
      </c>
      <c r="C12" s="1" t="s">
        <v>45</v>
      </c>
      <c r="D12" s="1" t="s">
        <v>46</v>
      </c>
      <c r="E12" s="1" t="s">
        <v>47</v>
      </c>
      <c r="F12" s="1">
        <v>11</v>
      </c>
      <c r="G12" s="1">
        <v>497.4</v>
      </c>
      <c r="H12" s="1">
        <v>503.3</v>
      </c>
      <c r="I12" s="1">
        <v>72.760000000000005</v>
      </c>
      <c r="J12" s="1">
        <v>14855</v>
      </c>
      <c r="K12" s="1">
        <v>2.093</v>
      </c>
      <c r="L12" s="1">
        <v>37.906999999999996</v>
      </c>
    </row>
    <row r="13" spans="1:12">
      <c r="A13" s="1" t="s">
        <v>43</v>
      </c>
      <c r="B13" s="1" t="s">
        <v>44</v>
      </c>
      <c r="C13" s="1" t="s">
        <v>45</v>
      </c>
      <c r="D13" s="1" t="s">
        <v>46</v>
      </c>
      <c r="E13" s="1" t="s">
        <v>47</v>
      </c>
      <c r="F13" s="1">
        <v>12</v>
      </c>
      <c r="G13" s="1">
        <v>547.20000000000005</v>
      </c>
      <c r="H13" s="1">
        <v>553</v>
      </c>
      <c r="I13" s="1">
        <v>68.980999999999995</v>
      </c>
      <c r="J13" s="1">
        <v>14063</v>
      </c>
      <c r="K13" s="1">
        <v>2.0779999999999998</v>
      </c>
      <c r="L13" s="1">
        <v>37.904000000000003</v>
      </c>
    </row>
    <row r="14" spans="1:12">
      <c r="A14" s="1" t="s">
        <v>43</v>
      </c>
      <c r="B14" s="1" t="s">
        <v>44</v>
      </c>
      <c r="C14" s="1" t="s">
        <v>45</v>
      </c>
      <c r="D14" s="1" t="s">
        <v>46</v>
      </c>
      <c r="E14" s="1" t="s">
        <v>47</v>
      </c>
      <c r="F14" s="1">
        <v>13</v>
      </c>
      <c r="G14" s="1">
        <v>596.9</v>
      </c>
      <c r="H14" s="1">
        <v>602.5</v>
      </c>
      <c r="I14" s="1">
        <v>65.254000000000005</v>
      </c>
      <c r="J14" s="1">
        <v>13338</v>
      </c>
      <c r="K14" s="1">
        <v>2.097</v>
      </c>
      <c r="L14" s="1">
        <v>37.920999999999999</v>
      </c>
    </row>
    <row r="15" spans="1:12">
      <c r="A15" s="1" t="s">
        <v>43</v>
      </c>
      <c r="B15" s="1" t="s">
        <v>44</v>
      </c>
      <c r="C15" s="1" t="s">
        <v>45</v>
      </c>
      <c r="D15" s="1" t="s">
        <v>46</v>
      </c>
      <c r="E15" s="1" t="s">
        <v>47</v>
      </c>
      <c r="F15" s="1">
        <v>14</v>
      </c>
      <c r="G15" s="1">
        <v>646.6</v>
      </c>
      <c r="H15" s="1">
        <v>652.29999999999995</v>
      </c>
      <c r="I15" s="1">
        <v>61.786000000000001</v>
      </c>
      <c r="J15" s="1">
        <v>12617</v>
      </c>
      <c r="K15" s="1">
        <v>2.0859999999999999</v>
      </c>
      <c r="L15" s="1">
        <v>37.924999999999997</v>
      </c>
    </row>
    <row r="16" spans="1:12">
      <c r="A16" s="1" t="s">
        <v>43</v>
      </c>
      <c r="B16" s="1" t="s">
        <v>44</v>
      </c>
      <c r="C16" s="1" t="s">
        <v>45</v>
      </c>
      <c r="D16" s="1" t="s">
        <v>46</v>
      </c>
      <c r="E16" s="1" t="s">
        <v>47</v>
      </c>
      <c r="F16" s="1">
        <v>15</v>
      </c>
      <c r="G16" s="1">
        <v>703.9</v>
      </c>
      <c r="H16" s="1">
        <v>724</v>
      </c>
      <c r="I16" s="1">
        <v>83.781000000000006</v>
      </c>
      <c r="J16" s="1">
        <v>4375</v>
      </c>
      <c r="K16" s="1">
        <v>-35.872999999999998</v>
      </c>
      <c r="L16" s="1">
        <v>35.726999999999997</v>
      </c>
    </row>
    <row r="17" spans="1:12">
      <c r="A17" s="1" t="s">
        <v>43</v>
      </c>
      <c r="B17" s="1" t="s">
        <v>48</v>
      </c>
      <c r="C17" s="1" t="s">
        <v>49</v>
      </c>
      <c r="D17" s="1" t="s">
        <v>50</v>
      </c>
      <c r="E17" s="1" t="s">
        <v>51</v>
      </c>
      <c r="F17" s="1">
        <v>1</v>
      </c>
      <c r="G17" s="1">
        <v>17.3</v>
      </c>
      <c r="H17" s="1">
        <v>37.4</v>
      </c>
      <c r="I17" s="1">
        <v>84.305000000000007</v>
      </c>
      <c r="J17" s="1">
        <v>4404</v>
      </c>
      <c r="K17" s="1">
        <v>-35.811</v>
      </c>
      <c r="L17" s="1">
        <v>35.707999999999998</v>
      </c>
    </row>
    <row r="18" spans="1:12">
      <c r="A18" s="1" t="s">
        <v>43</v>
      </c>
      <c r="B18" s="1" t="s">
        <v>48</v>
      </c>
      <c r="C18" s="1" t="s">
        <v>49</v>
      </c>
      <c r="D18" s="1" t="s">
        <v>50</v>
      </c>
      <c r="E18" s="1" t="s">
        <v>51</v>
      </c>
      <c r="F18" s="1">
        <v>2</v>
      </c>
      <c r="G18" s="1">
        <v>57.3</v>
      </c>
      <c r="H18" s="1">
        <v>77.099999999999994</v>
      </c>
      <c r="I18" s="1">
        <v>83.38</v>
      </c>
      <c r="J18" s="1">
        <v>4381</v>
      </c>
      <c r="K18" s="1">
        <v>-35.840000000000003</v>
      </c>
      <c r="L18" s="1">
        <v>35.712000000000003</v>
      </c>
    </row>
    <row r="19" spans="1:12">
      <c r="A19" s="1" t="s">
        <v>43</v>
      </c>
      <c r="B19" s="1" t="s">
        <v>48</v>
      </c>
      <c r="C19" s="1" t="s">
        <v>49</v>
      </c>
      <c r="D19" s="1" t="s">
        <v>50</v>
      </c>
      <c r="E19" s="1" t="s">
        <v>51</v>
      </c>
      <c r="F19" s="1">
        <v>3</v>
      </c>
      <c r="G19" s="1">
        <v>97</v>
      </c>
      <c r="H19" s="1">
        <v>116.8</v>
      </c>
      <c r="I19" s="1">
        <v>83.731999999999999</v>
      </c>
      <c r="J19" s="1">
        <v>4377</v>
      </c>
      <c r="K19" s="1">
        <v>-35.835999999999999</v>
      </c>
      <c r="L19" s="1">
        <v>35.692</v>
      </c>
    </row>
    <row r="20" spans="1:12">
      <c r="A20" s="1" t="s">
        <v>43</v>
      </c>
      <c r="B20" s="1" t="s">
        <v>48</v>
      </c>
      <c r="C20" s="1" t="s">
        <v>49</v>
      </c>
      <c r="D20" s="1" t="s">
        <v>50</v>
      </c>
      <c r="E20" s="1" t="s">
        <v>51</v>
      </c>
      <c r="F20" s="1">
        <v>4</v>
      </c>
      <c r="G20" s="1">
        <v>136.69999999999999</v>
      </c>
      <c r="H20" s="1">
        <v>157</v>
      </c>
      <c r="I20" s="1">
        <v>84.370999999999995</v>
      </c>
      <c r="J20" s="1">
        <v>4375</v>
      </c>
      <c r="K20" s="1">
        <v>-35.840000000000003</v>
      </c>
      <c r="L20" s="1">
        <v>35.716999999999999</v>
      </c>
    </row>
    <row r="21" spans="1:12">
      <c r="A21" s="1" t="s">
        <v>43</v>
      </c>
      <c r="B21" s="1" t="s">
        <v>48</v>
      </c>
      <c r="C21" s="1" t="s">
        <v>49</v>
      </c>
      <c r="D21" s="1" t="s">
        <v>50</v>
      </c>
      <c r="E21" s="1" t="s">
        <v>51</v>
      </c>
      <c r="F21" s="1">
        <v>5</v>
      </c>
      <c r="G21" s="1">
        <v>199</v>
      </c>
      <c r="H21" s="1">
        <v>204.8</v>
      </c>
      <c r="I21" s="1">
        <v>65.138999999999996</v>
      </c>
      <c r="J21" s="1">
        <v>13282</v>
      </c>
      <c r="K21" s="1">
        <v>2.16</v>
      </c>
      <c r="L21" s="1">
        <v>37.945</v>
      </c>
    </row>
    <row r="22" spans="1:12">
      <c r="A22" s="1" t="s">
        <v>43</v>
      </c>
      <c r="B22" s="1" t="s">
        <v>48</v>
      </c>
      <c r="C22" s="1" t="s">
        <v>49</v>
      </c>
      <c r="D22" s="1" t="s">
        <v>50</v>
      </c>
      <c r="E22" s="1" t="s">
        <v>51</v>
      </c>
      <c r="F22" s="1">
        <v>6</v>
      </c>
      <c r="G22" s="1">
        <v>248.7</v>
      </c>
      <c r="H22" s="1">
        <v>254.4</v>
      </c>
      <c r="I22" s="1">
        <v>62.154000000000003</v>
      </c>
      <c r="J22" s="1">
        <v>12697</v>
      </c>
      <c r="K22" s="1">
        <v>2.0649999999999999</v>
      </c>
      <c r="L22" s="1">
        <v>37.930999999999997</v>
      </c>
    </row>
    <row r="23" spans="1:12">
      <c r="A23" s="1" t="s">
        <v>43</v>
      </c>
      <c r="B23" s="1" t="s">
        <v>48</v>
      </c>
      <c r="C23" s="1" t="s">
        <v>49</v>
      </c>
      <c r="D23" s="1" t="s">
        <v>50</v>
      </c>
      <c r="E23" s="1" t="s">
        <v>51</v>
      </c>
      <c r="F23" s="1">
        <v>7</v>
      </c>
      <c r="G23" s="1">
        <v>298.5</v>
      </c>
      <c r="H23" s="1">
        <v>304.3</v>
      </c>
      <c r="I23" s="1">
        <v>58.936</v>
      </c>
      <c r="J23" s="1">
        <v>12034</v>
      </c>
      <c r="K23" s="1">
        <v>2.08</v>
      </c>
      <c r="L23" s="1">
        <v>37.988</v>
      </c>
    </row>
    <row r="24" spans="1:12">
      <c r="A24" s="1" t="s">
        <v>43</v>
      </c>
      <c r="B24" s="1" t="s">
        <v>48</v>
      </c>
      <c r="C24" s="1" t="s">
        <v>49</v>
      </c>
      <c r="D24" s="1" t="s">
        <v>50</v>
      </c>
      <c r="E24" s="1" t="s">
        <v>51</v>
      </c>
      <c r="F24" s="1">
        <v>8</v>
      </c>
      <c r="G24" s="1">
        <v>348.2</v>
      </c>
      <c r="H24" s="1">
        <v>353.8</v>
      </c>
      <c r="I24" s="1">
        <v>55.767000000000003</v>
      </c>
      <c r="J24" s="1">
        <v>11401</v>
      </c>
      <c r="K24" s="1">
        <v>2.12</v>
      </c>
      <c r="L24" s="1">
        <v>37.959000000000003</v>
      </c>
    </row>
    <row r="25" spans="1:12">
      <c r="A25" s="1" t="s">
        <v>43</v>
      </c>
      <c r="B25" s="1" t="s">
        <v>48</v>
      </c>
      <c r="C25" s="1" t="s">
        <v>49</v>
      </c>
      <c r="D25" s="1" t="s">
        <v>50</v>
      </c>
      <c r="E25" s="1" t="s">
        <v>51</v>
      </c>
      <c r="F25" s="1">
        <v>9</v>
      </c>
      <c r="G25" s="1">
        <v>397.9</v>
      </c>
      <c r="H25" s="1">
        <v>403.8</v>
      </c>
      <c r="I25" s="1">
        <v>52.628</v>
      </c>
      <c r="J25" s="1">
        <v>10769</v>
      </c>
      <c r="K25" s="1">
        <v>2.1040000000000001</v>
      </c>
      <c r="L25" s="1">
        <v>37.960999999999999</v>
      </c>
    </row>
    <row r="26" spans="1:12">
      <c r="A26" s="1" t="s">
        <v>43</v>
      </c>
      <c r="B26" s="1" t="s">
        <v>48</v>
      </c>
      <c r="C26" s="1" t="s">
        <v>49</v>
      </c>
      <c r="D26" s="1" t="s">
        <v>50</v>
      </c>
      <c r="E26" s="1" t="s">
        <v>51</v>
      </c>
      <c r="F26" s="1">
        <v>10</v>
      </c>
      <c r="G26" s="1">
        <v>447.7</v>
      </c>
      <c r="H26" s="1">
        <v>453.5</v>
      </c>
      <c r="I26" s="1">
        <v>49.845999999999997</v>
      </c>
      <c r="J26" s="1">
        <v>10184</v>
      </c>
      <c r="K26" s="1">
        <v>2.1419999999999999</v>
      </c>
      <c r="L26" s="1">
        <v>38.012999999999998</v>
      </c>
    </row>
    <row r="27" spans="1:12">
      <c r="A27" s="1" t="s">
        <v>43</v>
      </c>
      <c r="B27" s="1" t="s">
        <v>48</v>
      </c>
      <c r="C27" s="1" t="s">
        <v>49</v>
      </c>
      <c r="D27" s="1" t="s">
        <v>50</v>
      </c>
      <c r="E27" s="1" t="s">
        <v>51</v>
      </c>
      <c r="F27" s="1">
        <v>11</v>
      </c>
      <c r="G27" s="1">
        <v>497.4</v>
      </c>
      <c r="H27" s="1">
        <v>503.3</v>
      </c>
      <c r="I27" s="1">
        <v>47.097999999999999</v>
      </c>
      <c r="J27" s="1">
        <v>9635</v>
      </c>
      <c r="K27" s="1">
        <v>2.129</v>
      </c>
      <c r="L27" s="1">
        <v>37.981000000000002</v>
      </c>
    </row>
    <row r="28" spans="1:12">
      <c r="A28" s="1" t="s">
        <v>43</v>
      </c>
      <c r="B28" s="1" t="s">
        <v>48</v>
      </c>
      <c r="C28" s="1" t="s">
        <v>49</v>
      </c>
      <c r="D28" s="1" t="s">
        <v>50</v>
      </c>
      <c r="E28" s="1" t="s">
        <v>51</v>
      </c>
      <c r="F28" s="1">
        <v>12</v>
      </c>
      <c r="G28" s="1">
        <v>547.20000000000005</v>
      </c>
      <c r="H28" s="1">
        <v>553</v>
      </c>
      <c r="I28" s="1">
        <v>44.540999999999997</v>
      </c>
      <c r="J28" s="1">
        <v>9118</v>
      </c>
      <c r="K28" s="1">
        <v>2.1030000000000002</v>
      </c>
      <c r="L28" s="1">
        <v>38.020000000000003</v>
      </c>
    </row>
    <row r="29" spans="1:12">
      <c r="A29" s="1" t="s">
        <v>43</v>
      </c>
      <c r="B29" s="1" t="s">
        <v>48</v>
      </c>
      <c r="C29" s="1" t="s">
        <v>49</v>
      </c>
      <c r="D29" s="1" t="s">
        <v>50</v>
      </c>
      <c r="E29" s="1" t="s">
        <v>51</v>
      </c>
      <c r="F29" s="1">
        <v>13</v>
      </c>
      <c r="G29" s="1">
        <v>596.9</v>
      </c>
      <c r="H29" s="1">
        <v>602.79999999999995</v>
      </c>
      <c r="I29" s="1">
        <v>42.110999999999997</v>
      </c>
      <c r="J29" s="1">
        <v>8620</v>
      </c>
      <c r="K29" s="1">
        <v>2.0859999999999999</v>
      </c>
      <c r="L29" s="1">
        <v>38.093000000000004</v>
      </c>
    </row>
    <row r="30" spans="1:12">
      <c r="A30" s="1" t="s">
        <v>43</v>
      </c>
      <c r="B30" s="1" t="s">
        <v>48</v>
      </c>
      <c r="C30" s="1" t="s">
        <v>49</v>
      </c>
      <c r="D30" s="1" t="s">
        <v>50</v>
      </c>
      <c r="E30" s="1" t="s">
        <v>51</v>
      </c>
      <c r="F30" s="1">
        <v>14</v>
      </c>
      <c r="G30" s="1">
        <v>646.6</v>
      </c>
      <c r="H30" s="1">
        <v>652.5</v>
      </c>
      <c r="I30" s="1">
        <v>39.868000000000002</v>
      </c>
      <c r="J30" s="1">
        <v>8158</v>
      </c>
      <c r="K30" s="1">
        <v>2.1379999999999999</v>
      </c>
      <c r="L30" s="1">
        <v>38.015999999999998</v>
      </c>
    </row>
    <row r="31" spans="1:12">
      <c r="A31" s="1" t="s">
        <v>43</v>
      </c>
      <c r="B31" s="1" t="s">
        <v>48</v>
      </c>
      <c r="C31" s="1" t="s">
        <v>49</v>
      </c>
      <c r="D31" s="1" t="s">
        <v>50</v>
      </c>
      <c r="E31" s="1" t="s">
        <v>51</v>
      </c>
      <c r="F31" s="1">
        <v>15</v>
      </c>
      <c r="G31" s="1">
        <v>703.9</v>
      </c>
      <c r="H31" s="1">
        <v>724</v>
      </c>
      <c r="I31" s="1">
        <v>83.784999999999997</v>
      </c>
      <c r="J31" s="1">
        <v>4378</v>
      </c>
      <c r="K31" s="1">
        <v>-35.850999999999999</v>
      </c>
      <c r="L31" s="1">
        <v>35.753</v>
      </c>
    </row>
    <row r="32" spans="1:12">
      <c r="A32" s="1" t="s">
        <v>43</v>
      </c>
      <c r="B32" s="1" t="s">
        <v>52</v>
      </c>
      <c r="C32" s="1" t="s">
        <v>53</v>
      </c>
      <c r="D32" s="1" t="s">
        <v>54</v>
      </c>
      <c r="E32" s="1" t="s">
        <v>55</v>
      </c>
      <c r="F32" s="1">
        <v>1</v>
      </c>
      <c r="G32" s="1">
        <v>17.3</v>
      </c>
      <c r="H32" s="1">
        <v>37.4</v>
      </c>
      <c r="I32" s="1">
        <v>83.909000000000006</v>
      </c>
      <c r="J32" s="1">
        <v>4390</v>
      </c>
      <c r="K32" s="1">
        <v>-35.840000000000003</v>
      </c>
      <c r="L32" s="1">
        <v>35.712000000000003</v>
      </c>
    </row>
    <row r="33" spans="1:12">
      <c r="A33" s="1" t="s">
        <v>43</v>
      </c>
      <c r="B33" s="1" t="s">
        <v>52</v>
      </c>
      <c r="C33" s="1" t="s">
        <v>53</v>
      </c>
      <c r="D33" s="1" t="s">
        <v>54</v>
      </c>
      <c r="E33" s="1" t="s">
        <v>55</v>
      </c>
      <c r="F33" s="1">
        <v>2</v>
      </c>
      <c r="G33" s="1">
        <v>57.3</v>
      </c>
      <c r="H33" s="1">
        <v>77.099999999999994</v>
      </c>
      <c r="I33" s="1">
        <v>83.378</v>
      </c>
      <c r="J33" s="1">
        <v>4377</v>
      </c>
      <c r="K33" s="1">
        <v>-35.840000000000003</v>
      </c>
      <c r="L33" s="1">
        <v>35.712000000000003</v>
      </c>
    </row>
    <row r="34" spans="1:12">
      <c r="A34" s="1" t="s">
        <v>43</v>
      </c>
      <c r="B34" s="1" t="s">
        <v>52</v>
      </c>
      <c r="C34" s="1" t="s">
        <v>53</v>
      </c>
      <c r="D34" s="1" t="s">
        <v>54</v>
      </c>
      <c r="E34" s="1" t="s">
        <v>55</v>
      </c>
      <c r="F34" s="1">
        <v>3</v>
      </c>
      <c r="G34" s="1">
        <v>97</v>
      </c>
      <c r="H34" s="1">
        <v>117</v>
      </c>
      <c r="I34" s="1">
        <v>83.635000000000005</v>
      </c>
      <c r="J34" s="1">
        <v>4373</v>
      </c>
      <c r="K34" s="1">
        <v>-35.843000000000004</v>
      </c>
      <c r="L34" s="1">
        <v>35.670999999999999</v>
      </c>
    </row>
    <row r="35" spans="1:12">
      <c r="A35" s="1" t="s">
        <v>43</v>
      </c>
      <c r="B35" s="1" t="s">
        <v>52</v>
      </c>
      <c r="C35" s="1" t="s">
        <v>53</v>
      </c>
      <c r="D35" s="1" t="s">
        <v>54</v>
      </c>
      <c r="E35" s="1" t="s">
        <v>55</v>
      </c>
      <c r="F35" s="1">
        <v>4</v>
      </c>
      <c r="G35" s="1">
        <v>136.69999999999999</v>
      </c>
      <c r="H35" s="1">
        <v>157</v>
      </c>
      <c r="I35" s="1">
        <v>84.204999999999998</v>
      </c>
      <c r="J35" s="1">
        <v>4373</v>
      </c>
      <c r="K35" s="1">
        <v>-35.848999999999997</v>
      </c>
      <c r="L35" s="1">
        <v>35.68</v>
      </c>
    </row>
    <row r="36" spans="1:12">
      <c r="A36" s="1" t="s">
        <v>43</v>
      </c>
      <c r="B36" s="1" t="s">
        <v>52</v>
      </c>
      <c r="C36" s="1" t="s">
        <v>53</v>
      </c>
      <c r="D36" s="1" t="s">
        <v>54</v>
      </c>
      <c r="E36" s="1" t="s">
        <v>55</v>
      </c>
      <c r="F36" s="1">
        <v>5</v>
      </c>
      <c r="G36" s="1">
        <v>199</v>
      </c>
      <c r="H36" s="1">
        <v>204.8</v>
      </c>
      <c r="I36" s="1">
        <v>55.828000000000003</v>
      </c>
      <c r="J36" s="1">
        <v>11370</v>
      </c>
      <c r="K36" s="1">
        <v>-2.7290000000000001</v>
      </c>
      <c r="L36" s="1">
        <v>23.936</v>
      </c>
    </row>
    <row r="37" spans="1:12">
      <c r="A37" s="1" t="s">
        <v>43</v>
      </c>
      <c r="B37" s="1" t="s">
        <v>52</v>
      </c>
      <c r="C37" s="1" t="s">
        <v>53</v>
      </c>
      <c r="D37" s="1" t="s">
        <v>54</v>
      </c>
      <c r="E37" s="1" t="s">
        <v>55</v>
      </c>
      <c r="F37" s="1">
        <v>6</v>
      </c>
      <c r="G37" s="1">
        <v>248.7</v>
      </c>
      <c r="H37" s="1">
        <v>254.4</v>
      </c>
      <c r="I37" s="1">
        <v>53.023000000000003</v>
      </c>
      <c r="J37" s="1">
        <v>10848</v>
      </c>
      <c r="K37" s="1">
        <v>-2.742</v>
      </c>
      <c r="L37" s="1">
        <v>23.974</v>
      </c>
    </row>
    <row r="38" spans="1:12">
      <c r="A38" s="1" t="s">
        <v>43</v>
      </c>
      <c r="B38" s="1" t="s">
        <v>52</v>
      </c>
      <c r="C38" s="1" t="s">
        <v>53</v>
      </c>
      <c r="D38" s="1" t="s">
        <v>54</v>
      </c>
      <c r="E38" s="1" t="s">
        <v>55</v>
      </c>
      <c r="F38" s="1">
        <v>7</v>
      </c>
      <c r="G38" s="1">
        <v>298.5</v>
      </c>
      <c r="H38" s="1">
        <v>304.3</v>
      </c>
      <c r="I38" s="1">
        <v>50.268000000000001</v>
      </c>
      <c r="J38" s="1">
        <v>10298</v>
      </c>
      <c r="K38" s="1">
        <v>-2.7069999999999999</v>
      </c>
      <c r="L38" s="1">
        <v>23.949000000000002</v>
      </c>
    </row>
    <row r="39" spans="1:12">
      <c r="A39" s="1" t="s">
        <v>43</v>
      </c>
      <c r="B39" s="1" t="s">
        <v>52</v>
      </c>
      <c r="C39" s="1" t="s">
        <v>53</v>
      </c>
      <c r="D39" s="1" t="s">
        <v>54</v>
      </c>
      <c r="E39" s="1" t="s">
        <v>55</v>
      </c>
      <c r="F39" s="1">
        <v>8</v>
      </c>
      <c r="G39" s="1">
        <v>348.2</v>
      </c>
      <c r="H39" s="1">
        <v>353.8</v>
      </c>
      <c r="I39" s="1">
        <v>47.648000000000003</v>
      </c>
      <c r="J39" s="1">
        <v>9751</v>
      </c>
      <c r="K39" s="1">
        <v>-2.7370000000000001</v>
      </c>
      <c r="L39" s="1">
        <v>23.989000000000001</v>
      </c>
    </row>
    <row r="40" spans="1:12">
      <c r="A40" s="1" t="s">
        <v>43</v>
      </c>
      <c r="B40" s="1" t="s">
        <v>52</v>
      </c>
      <c r="C40" s="1" t="s">
        <v>53</v>
      </c>
      <c r="D40" s="1" t="s">
        <v>54</v>
      </c>
      <c r="E40" s="1" t="s">
        <v>55</v>
      </c>
      <c r="F40" s="1">
        <v>9</v>
      </c>
      <c r="G40" s="1">
        <v>397.9</v>
      </c>
      <c r="H40" s="1">
        <v>403.8</v>
      </c>
      <c r="I40" s="1">
        <v>45.121000000000002</v>
      </c>
      <c r="J40" s="1">
        <v>9229</v>
      </c>
      <c r="K40" s="1">
        <v>-2.6829999999999998</v>
      </c>
      <c r="L40" s="1">
        <v>24.010999999999999</v>
      </c>
    </row>
    <row r="41" spans="1:12">
      <c r="A41" s="1" t="s">
        <v>43</v>
      </c>
      <c r="B41" s="1" t="s">
        <v>52</v>
      </c>
      <c r="C41" s="1" t="s">
        <v>53</v>
      </c>
      <c r="D41" s="1" t="s">
        <v>54</v>
      </c>
      <c r="E41" s="1" t="s">
        <v>55</v>
      </c>
      <c r="F41" s="1">
        <v>10</v>
      </c>
      <c r="G41" s="1">
        <v>447.7</v>
      </c>
      <c r="H41" s="1">
        <v>453.5</v>
      </c>
      <c r="I41" s="1">
        <v>42.703000000000003</v>
      </c>
      <c r="J41" s="1">
        <v>8747</v>
      </c>
      <c r="K41" s="1">
        <v>-2.6859999999999999</v>
      </c>
      <c r="L41" s="1">
        <v>24.094999999999999</v>
      </c>
    </row>
    <row r="42" spans="1:12">
      <c r="A42" s="1" t="s">
        <v>43</v>
      </c>
      <c r="B42" s="1" t="s">
        <v>52</v>
      </c>
      <c r="C42" s="1" t="s">
        <v>53</v>
      </c>
      <c r="D42" s="1" t="s">
        <v>54</v>
      </c>
      <c r="E42" s="1" t="s">
        <v>55</v>
      </c>
      <c r="F42" s="1">
        <v>11</v>
      </c>
      <c r="G42" s="1">
        <v>497.4</v>
      </c>
      <c r="H42" s="1">
        <v>503.3</v>
      </c>
      <c r="I42" s="1">
        <v>40.435000000000002</v>
      </c>
      <c r="J42" s="1">
        <v>8268</v>
      </c>
      <c r="K42" s="1">
        <v>-2.6320000000000001</v>
      </c>
      <c r="L42" s="1">
        <v>24.042999999999999</v>
      </c>
    </row>
    <row r="43" spans="1:12">
      <c r="A43" s="1" t="s">
        <v>43</v>
      </c>
      <c r="B43" s="1" t="s">
        <v>52</v>
      </c>
      <c r="C43" s="1" t="s">
        <v>53</v>
      </c>
      <c r="D43" s="1" t="s">
        <v>54</v>
      </c>
      <c r="E43" s="1" t="s">
        <v>55</v>
      </c>
      <c r="F43" s="1">
        <v>12</v>
      </c>
      <c r="G43" s="1">
        <v>547.20000000000005</v>
      </c>
      <c r="H43" s="1">
        <v>553</v>
      </c>
      <c r="I43" s="1">
        <v>38.22</v>
      </c>
      <c r="J43" s="1">
        <v>7827</v>
      </c>
      <c r="K43" s="1">
        <v>-2.6869999999999998</v>
      </c>
      <c r="L43" s="1">
        <v>24.053000000000001</v>
      </c>
    </row>
    <row r="44" spans="1:12">
      <c r="A44" s="1" t="s">
        <v>43</v>
      </c>
      <c r="B44" s="1" t="s">
        <v>52</v>
      </c>
      <c r="C44" s="1" t="s">
        <v>53</v>
      </c>
      <c r="D44" s="1" t="s">
        <v>54</v>
      </c>
      <c r="E44" s="1" t="s">
        <v>55</v>
      </c>
      <c r="F44" s="1">
        <v>13</v>
      </c>
      <c r="G44" s="1">
        <v>596.9</v>
      </c>
      <c r="H44" s="1">
        <v>602.79999999999995</v>
      </c>
      <c r="I44" s="1">
        <v>36.133000000000003</v>
      </c>
      <c r="J44" s="1">
        <v>7402</v>
      </c>
      <c r="K44" s="1">
        <v>-2.6240000000000001</v>
      </c>
      <c r="L44" s="1">
        <v>24.073</v>
      </c>
    </row>
    <row r="45" spans="1:12">
      <c r="A45" s="1" t="s">
        <v>43</v>
      </c>
      <c r="B45" s="1" t="s">
        <v>52</v>
      </c>
      <c r="C45" s="1" t="s">
        <v>53</v>
      </c>
      <c r="D45" s="1" t="s">
        <v>54</v>
      </c>
      <c r="E45" s="1" t="s">
        <v>55</v>
      </c>
      <c r="F45" s="1">
        <v>14</v>
      </c>
      <c r="G45" s="1">
        <v>646.6</v>
      </c>
      <c r="H45" s="1">
        <v>652.5</v>
      </c>
      <c r="I45" s="1">
        <v>34.215000000000003</v>
      </c>
      <c r="J45" s="1">
        <v>6993</v>
      </c>
      <c r="K45" s="1">
        <v>-2.6669999999999998</v>
      </c>
      <c r="L45" s="1">
        <v>24.071999999999999</v>
      </c>
    </row>
    <row r="46" spans="1:12">
      <c r="A46" s="1" t="s">
        <v>43</v>
      </c>
      <c r="B46" s="1" t="s">
        <v>52</v>
      </c>
      <c r="C46" s="1" t="s">
        <v>53</v>
      </c>
      <c r="D46" s="1" t="s">
        <v>54</v>
      </c>
      <c r="E46" s="1" t="s">
        <v>55</v>
      </c>
      <c r="F46" s="1">
        <v>15</v>
      </c>
      <c r="G46" s="1">
        <v>703.9</v>
      </c>
      <c r="H46" s="1">
        <v>724</v>
      </c>
      <c r="I46" s="1">
        <v>84.188999999999993</v>
      </c>
      <c r="J46" s="1">
        <v>4402</v>
      </c>
      <c r="K46" s="1">
        <v>-35.837000000000003</v>
      </c>
      <c r="L46" s="1">
        <v>35.737000000000002</v>
      </c>
    </row>
    <row r="47" spans="1:12">
      <c r="A47" s="1" t="s">
        <v>43</v>
      </c>
      <c r="B47" s="1" t="s">
        <v>56</v>
      </c>
      <c r="C47" s="1" t="s">
        <v>57</v>
      </c>
      <c r="D47" s="1" t="s">
        <v>58</v>
      </c>
      <c r="E47" s="1" t="s">
        <v>59</v>
      </c>
      <c r="F47" s="1">
        <v>1</v>
      </c>
      <c r="G47" s="1">
        <v>17.3</v>
      </c>
      <c r="H47" s="1">
        <v>37.4</v>
      </c>
      <c r="I47" s="1">
        <v>83.950999999999993</v>
      </c>
      <c r="J47" s="1">
        <v>4404</v>
      </c>
      <c r="K47" s="1">
        <v>-35.796999999999997</v>
      </c>
      <c r="L47" s="1">
        <v>35.716000000000001</v>
      </c>
    </row>
    <row r="48" spans="1:12">
      <c r="A48" s="1" t="s">
        <v>43</v>
      </c>
      <c r="B48" s="1" t="s">
        <v>56</v>
      </c>
      <c r="C48" s="1" t="s">
        <v>57</v>
      </c>
      <c r="D48" s="1" t="s">
        <v>58</v>
      </c>
      <c r="E48" s="1" t="s">
        <v>59</v>
      </c>
      <c r="F48" s="1">
        <v>2</v>
      </c>
      <c r="G48" s="1">
        <v>57.3</v>
      </c>
      <c r="H48" s="1">
        <v>77.099999999999994</v>
      </c>
      <c r="I48" s="1">
        <v>83.477999999999994</v>
      </c>
      <c r="J48" s="1">
        <v>4380</v>
      </c>
      <c r="K48" s="1">
        <v>-35.840000000000003</v>
      </c>
      <c r="L48" s="1">
        <v>35.712000000000003</v>
      </c>
    </row>
    <row r="49" spans="1:12">
      <c r="A49" s="1" t="s">
        <v>43</v>
      </c>
      <c r="B49" s="1" t="s">
        <v>56</v>
      </c>
      <c r="C49" s="1" t="s">
        <v>57</v>
      </c>
      <c r="D49" s="1" t="s">
        <v>58</v>
      </c>
      <c r="E49" s="1" t="s">
        <v>59</v>
      </c>
      <c r="F49" s="1">
        <v>3</v>
      </c>
      <c r="G49" s="1">
        <v>97</v>
      </c>
      <c r="H49" s="1">
        <v>117</v>
      </c>
      <c r="I49" s="1">
        <v>83.793999999999997</v>
      </c>
      <c r="J49" s="1">
        <v>4378</v>
      </c>
      <c r="K49" s="1">
        <v>-35.845999999999997</v>
      </c>
      <c r="L49" s="1">
        <v>35.701000000000001</v>
      </c>
    </row>
    <row r="50" spans="1:12">
      <c r="A50" s="1" t="s">
        <v>43</v>
      </c>
      <c r="B50" s="1" t="s">
        <v>56</v>
      </c>
      <c r="C50" s="1" t="s">
        <v>57</v>
      </c>
      <c r="D50" s="1" t="s">
        <v>58</v>
      </c>
      <c r="E50" s="1" t="s">
        <v>59</v>
      </c>
      <c r="F50" s="1">
        <v>4</v>
      </c>
      <c r="G50" s="1">
        <v>136.69999999999999</v>
      </c>
      <c r="H50" s="1">
        <v>157</v>
      </c>
      <c r="I50" s="1">
        <v>84.254000000000005</v>
      </c>
      <c r="J50" s="1">
        <v>4376</v>
      </c>
      <c r="K50" s="1">
        <v>-35.823999999999998</v>
      </c>
      <c r="L50" s="1">
        <v>35.713000000000001</v>
      </c>
    </row>
    <row r="51" spans="1:12">
      <c r="A51" s="1" t="s">
        <v>43</v>
      </c>
      <c r="B51" s="1" t="s">
        <v>56</v>
      </c>
      <c r="C51" s="1" t="s">
        <v>57</v>
      </c>
      <c r="D51" s="1" t="s">
        <v>58</v>
      </c>
      <c r="E51" s="1" t="s">
        <v>59</v>
      </c>
      <c r="F51" s="1">
        <v>5</v>
      </c>
      <c r="G51" s="1">
        <v>199</v>
      </c>
      <c r="H51" s="1">
        <v>204.8</v>
      </c>
      <c r="I51" s="1">
        <v>73.866</v>
      </c>
      <c r="J51" s="1">
        <v>15067</v>
      </c>
      <c r="K51" s="1">
        <v>-2.6850000000000001</v>
      </c>
      <c r="L51" s="1">
        <v>23.942</v>
      </c>
    </row>
    <row r="52" spans="1:12">
      <c r="A52" s="1" t="s">
        <v>43</v>
      </c>
      <c r="B52" s="1" t="s">
        <v>56</v>
      </c>
      <c r="C52" s="1" t="s">
        <v>57</v>
      </c>
      <c r="D52" s="1" t="s">
        <v>58</v>
      </c>
      <c r="E52" s="1" t="s">
        <v>59</v>
      </c>
      <c r="F52" s="1">
        <v>6</v>
      </c>
      <c r="G52" s="1">
        <v>248.7</v>
      </c>
      <c r="H52" s="1">
        <v>254.4</v>
      </c>
      <c r="I52" s="1">
        <v>70.406999999999996</v>
      </c>
      <c r="J52" s="1">
        <v>14376</v>
      </c>
      <c r="K52" s="1">
        <v>-2.677</v>
      </c>
      <c r="L52" s="1">
        <v>23.934999999999999</v>
      </c>
    </row>
    <row r="53" spans="1:12">
      <c r="A53" s="1" t="s">
        <v>43</v>
      </c>
      <c r="B53" s="1" t="s">
        <v>56</v>
      </c>
      <c r="C53" s="1" t="s">
        <v>57</v>
      </c>
      <c r="D53" s="1" t="s">
        <v>58</v>
      </c>
      <c r="E53" s="1" t="s">
        <v>59</v>
      </c>
      <c r="F53" s="1">
        <v>7</v>
      </c>
      <c r="G53" s="1">
        <v>298.7</v>
      </c>
      <c r="H53" s="1">
        <v>304.3</v>
      </c>
      <c r="I53" s="1">
        <v>66.715000000000003</v>
      </c>
      <c r="J53" s="1">
        <v>13651</v>
      </c>
      <c r="K53" s="1">
        <v>-2.694</v>
      </c>
      <c r="L53" s="1">
        <v>23.934000000000001</v>
      </c>
    </row>
    <row r="54" spans="1:12">
      <c r="A54" s="1" t="s">
        <v>43</v>
      </c>
      <c r="B54" s="1" t="s">
        <v>56</v>
      </c>
      <c r="C54" s="1" t="s">
        <v>57</v>
      </c>
      <c r="D54" s="1" t="s">
        <v>58</v>
      </c>
      <c r="E54" s="1" t="s">
        <v>59</v>
      </c>
      <c r="F54" s="1">
        <v>8</v>
      </c>
      <c r="G54" s="1">
        <v>348.2</v>
      </c>
      <c r="H54" s="1">
        <v>353.8</v>
      </c>
      <c r="I54" s="1">
        <v>63.213999999999999</v>
      </c>
      <c r="J54" s="1">
        <v>12921</v>
      </c>
      <c r="K54" s="1">
        <v>-2.7050000000000001</v>
      </c>
      <c r="L54" s="1">
        <v>23.984000000000002</v>
      </c>
    </row>
    <row r="55" spans="1:12">
      <c r="A55" s="1" t="s">
        <v>43</v>
      </c>
      <c r="B55" s="1" t="s">
        <v>56</v>
      </c>
      <c r="C55" s="1" t="s">
        <v>57</v>
      </c>
      <c r="D55" s="1" t="s">
        <v>58</v>
      </c>
      <c r="E55" s="1" t="s">
        <v>59</v>
      </c>
      <c r="F55" s="1">
        <v>9</v>
      </c>
      <c r="G55" s="1">
        <v>397.9</v>
      </c>
      <c r="H55" s="1">
        <v>403.8</v>
      </c>
      <c r="I55" s="1">
        <v>59.764000000000003</v>
      </c>
      <c r="J55" s="1">
        <v>12211</v>
      </c>
      <c r="K55" s="1">
        <v>-2.657</v>
      </c>
      <c r="L55" s="1">
        <v>23.972000000000001</v>
      </c>
    </row>
    <row r="56" spans="1:12">
      <c r="A56" s="1" t="s">
        <v>43</v>
      </c>
      <c r="B56" s="1" t="s">
        <v>56</v>
      </c>
      <c r="C56" s="1" t="s">
        <v>57</v>
      </c>
      <c r="D56" s="1" t="s">
        <v>58</v>
      </c>
      <c r="E56" s="1" t="s">
        <v>59</v>
      </c>
      <c r="F56" s="1">
        <v>10</v>
      </c>
      <c r="G56" s="1">
        <v>447.7</v>
      </c>
      <c r="H56" s="1">
        <v>453.5</v>
      </c>
      <c r="I56" s="1">
        <v>56.482999999999997</v>
      </c>
      <c r="J56" s="1">
        <v>11558</v>
      </c>
      <c r="K56" s="1">
        <v>-2.649</v>
      </c>
      <c r="L56" s="1">
        <v>23.998999999999999</v>
      </c>
    </row>
    <row r="57" spans="1:12">
      <c r="A57" s="1" t="s">
        <v>43</v>
      </c>
      <c r="B57" s="1" t="s">
        <v>56</v>
      </c>
      <c r="C57" s="1" t="s">
        <v>57</v>
      </c>
      <c r="D57" s="1" t="s">
        <v>58</v>
      </c>
      <c r="E57" s="1" t="s">
        <v>59</v>
      </c>
      <c r="F57" s="1">
        <v>11</v>
      </c>
      <c r="G57" s="1">
        <v>497.4</v>
      </c>
      <c r="H57" s="1">
        <v>503.3</v>
      </c>
      <c r="I57" s="1">
        <v>53.478999999999999</v>
      </c>
      <c r="J57" s="1">
        <v>10934</v>
      </c>
      <c r="K57" s="1">
        <v>-2.6539999999999999</v>
      </c>
      <c r="L57" s="1">
        <v>24.021999999999998</v>
      </c>
    </row>
    <row r="58" spans="1:12">
      <c r="A58" s="1" t="s">
        <v>43</v>
      </c>
      <c r="B58" s="1" t="s">
        <v>56</v>
      </c>
      <c r="C58" s="1" t="s">
        <v>57</v>
      </c>
      <c r="D58" s="1" t="s">
        <v>58</v>
      </c>
      <c r="E58" s="1" t="s">
        <v>59</v>
      </c>
      <c r="F58" s="1">
        <v>12</v>
      </c>
      <c r="G58" s="1">
        <v>547.20000000000005</v>
      </c>
      <c r="H58" s="1">
        <v>553</v>
      </c>
      <c r="I58" s="1">
        <v>50.488999999999997</v>
      </c>
      <c r="J58" s="1">
        <v>10333</v>
      </c>
      <c r="K58" s="1">
        <v>-2.6629999999999998</v>
      </c>
      <c r="L58" s="1">
        <v>24.03</v>
      </c>
    </row>
    <row r="59" spans="1:12">
      <c r="A59" s="1" t="s">
        <v>43</v>
      </c>
      <c r="B59" s="1" t="s">
        <v>56</v>
      </c>
      <c r="C59" s="1" t="s">
        <v>57</v>
      </c>
      <c r="D59" s="1" t="s">
        <v>58</v>
      </c>
      <c r="E59" s="1" t="s">
        <v>59</v>
      </c>
      <c r="F59" s="1">
        <v>13</v>
      </c>
      <c r="G59" s="1">
        <v>596.9</v>
      </c>
      <c r="H59" s="1">
        <v>602.79999999999995</v>
      </c>
      <c r="I59" s="1">
        <v>47.741999999999997</v>
      </c>
      <c r="J59" s="1">
        <v>9770</v>
      </c>
      <c r="K59" s="1">
        <v>-2.6640000000000001</v>
      </c>
      <c r="L59" s="1">
        <v>24.027000000000001</v>
      </c>
    </row>
    <row r="60" spans="1:12">
      <c r="A60" s="1" t="s">
        <v>43</v>
      </c>
      <c r="B60" s="1" t="s">
        <v>56</v>
      </c>
      <c r="C60" s="1" t="s">
        <v>57</v>
      </c>
      <c r="D60" s="1" t="s">
        <v>58</v>
      </c>
      <c r="E60" s="1" t="s">
        <v>59</v>
      </c>
      <c r="F60" s="1">
        <v>14</v>
      </c>
      <c r="G60" s="1">
        <v>646.6</v>
      </c>
      <c r="H60" s="1">
        <v>652.5</v>
      </c>
      <c r="I60" s="1">
        <v>45.152999999999999</v>
      </c>
      <c r="J60" s="1">
        <v>9233</v>
      </c>
      <c r="K60" s="1">
        <v>-2.681</v>
      </c>
      <c r="L60" s="1">
        <v>24.027999999999999</v>
      </c>
    </row>
    <row r="61" spans="1:12">
      <c r="A61" s="1" t="s">
        <v>43</v>
      </c>
      <c r="B61" s="1" t="s">
        <v>56</v>
      </c>
      <c r="C61" s="1" t="s">
        <v>57</v>
      </c>
      <c r="D61" s="1" t="s">
        <v>58</v>
      </c>
      <c r="E61" s="1" t="s">
        <v>59</v>
      </c>
      <c r="F61" s="1">
        <v>15</v>
      </c>
      <c r="G61" s="1">
        <v>703.9</v>
      </c>
      <c r="H61" s="1">
        <v>724</v>
      </c>
      <c r="I61" s="1">
        <v>83.55</v>
      </c>
      <c r="J61" s="1">
        <v>4367</v>
      </c>
      <c r="K61" s="1">
        <v>-35.832999999999998</v>
      </c>
      <c r="L61" s="1">
        <v>35.688000000000002</v>
      </c>
    </row>
    <row r="62" spans="1:12">
      <c r="A62" s="1" t="s">
        <v>43</v>
      </c>
      <c r="B62" s="1" t="s">
        <v>60</v>
      </c>
      <c r="C62" s="1" t="s">
        <v>61</v>
      </c>
      <c r="D62" s="1" t="s">
        <v>62</v>
      </c>
      <c r="E62" s="1" t="s">
        <v>51</v>
      </c>
      <c r="F62" s="1">
        <v>1</v>
      </c>
      <c r="G62" s="1">
        <v>17.3</v>
      </c>
      <c r="H62" s="1">
        <v>37.4</v>
      </c>
      <c r="I62" s="1">
        <v>83.483000000000004</v>
      </c>
      <c r="J62" s="1">
        <v>4367</v>
      </c>
      <c r="K62" s="1">
        <v>-35.838999999999999</v>
      </c>
      <c r="L62" s="1">
        <v>35.728999999999999</v>
      </c>
    </row>
    <row r="63" spans="1:12">
      <c r="A63" s="1" t="s">
        <v>43</v>
      </c>
      <c r="B63" s="1" t="s">
        <v>60</v>
      </c>
      <c r="C63" s="1" t="s">
        <v>61</v>
      </c>
      <c r="D63" s="1" t="s">
        <v>62</v>
      </c>
      <c r="E63" s="1" t="s">
        <v>51</v>
      </c>
      <c r="F63" s="1">
        <v>2</v>
      </c>
      <c r="G63" s="1">
        <v>57.3</v>
      </c>
      <c r="H63" s="1">
        <v>77.099999999999994</v>
      </c>
      <c r="I63" s="1">
        <v>83.108000000000004</v>
      </c>
      <c r="J63" s="1">
        <v>4361</v>
      </c>
      <c r="K63" s="1">
        <v>-35.840000000000003</v>
      </c>
      <c r="L63" s="1">
        <v>35.712000000000003</v>
      </c>
    </row>
    <row r="64" spans="1:12">
      <c r="A64" s="1" t="s">
        <v>43</v>
      </c>
      <c r="B64" s="1" t="s">
        <v>60</v>
      </c>
      <c r="C64" s="1" t="s">
        <v>61</v>
      </c>
      <c r="D64" s="1" t="s">
        <v>62</v>
      </c>
      <c r="E64" s="1" t="s">
        <v>51</v>
      </c>
      <c r="F64" s="1">
        <v>3</v>
      </c>
      <c r="G64" s="1">
        <v>97</v>
      </c>
      <c r="H64" s="1">
        <v>117</v>
      </c>
      <c r="I64" s="1">
        <v>83.477999999999994</v>
      </c>
      <c r="J64" s="1">
        <v>4363</v>
      </c>
      <c r="K64" s="1">
        <v>-35.841000000000001</v>
      </c>
      <c r="L64" s="1">
        <v>35.691000000000003</v>
      </c>
    </row>
    <row r="65" spans="1:12">
      <c r="A65" s="1" t="s">
        <v>43</v>
      </c>
      <c r="B65" s="1" t="s">
        <v>60</v>
      </c>
      <c r="C65" s="1" t="s">
        <v>61</v>
      </c>
      <c r="D65" s="1" t="s">
        <v>62</v>
      </c>
      <c r="E65" s="1" t="s">
        <v>51</v>
      </c>
      <c r="F65" s="1">
        <v>4</v>
      </c>
      <c r="G65" s="1">
        <v>136.69999999999999</v>
      </c>
      <c r="H65" s="1">
        <v>157</v>
      </c>
      <c r="I65" s="1">
        <v>84.150999999999996</v>
      </c>
      <c r="J65" s="1">
        <v>4361</v>
      </c>
      <c r="K65" s="1">
        <v>-35.853000000000002</v>
      </c>
      <c r="L65" s="1">
        <v>35.65</v>
      </c>
    </row>
    <row r="66" spans="1:12">
      <c r="A66" s="1" t="s">
        <v>43</v>
      </c>
      <c r="B66" s="1" t="s">
        <v>60</v>
      </c>
      <c r="C66" s="1" t="s">
        <v>61</v>
      </c>
      <c r="D66" s="1" t="s">
        <v>62</v>
      </c>
      <c r="E66" s="1" t="s">
        <v>51</v>
      </c>
      <c r="F66" s="1">
        <v>5</v>
      </c>
      <c r="G66" s="1">
        <v>199</v>
      </c>
      <c r="H66" s="1">
        <v>204.8</v>
      </c>
      <c r="I66" s="1">
        <v>53.067</v>
      </c>
      <c r="J66" s="1">
        <v>10830</v>
      </c>
      <c r="K66" s="1">
        <v>2.109</v>
      </c>
      <c r="L66" s="1">
        <v>37.969000000000001</v>
      </c>
    </row>
    <row r="67" spans="1:12">
      <c r="A67" s="1" t="s">
        <v>43</v>
      </c>
      <c r="B67" s="1" t="s">
        <v>60</v>
      </c>
      <c r="C67" s="1" t="s">
        <v>61</v>
      </c>
      <c r="D67" s="1" t="s">
        <v>62</v>
      </c>
      <c r="E67" s="1" t="s">
        <v>51</v>
      </c>
      <c r="F67" s="1">
        <v>6</v>
      </c>
      <c r="G67" s="1">
        <v>248.7</v>
      </c>
      <c r="H67" s="1">
        <v>254.6</v>
      </c>
      <c r="I67" s="1">
        <v>50.439</v>
      </c>
      <c r="J67" s="1">
        <v>10308</v>
      </c>
      <c r="K67" s="1">
        <v>2.0550000000000002</v>
      </c>
      <c r="L67" s="1">
        <v>37.988999999999997</v>
      </c>
    </row>
    <row r="68" spans="1:12">
      <c r="A68" s="1" t="s">
        <v>43</v>
      </c>
      <c r="B68" s="1" t="s">
        <v>60</v>
      </c>
      <c r="C68" s="1" t="s">
        <v>61</v>
      </c>
      <c r="D68" s="1" t="s">
        <v>62</v>
      </c>
      <c r="E68" s="1" t="s">
        <v>51</v>
      </c>
      <c r="F68" s="1">
        <v>7</v>
      </c>
      <c r="G68" s="1">
        <v>298.7</v>
      </c>
      <c r="H68" s="1">
        <v>304.3</v>
      </c>
      <c r="I68" s="1">
        <v>47.802</v>
      </c>
      <c r="J68" s="1">
        <v>9778</v>
      </c>
      <c r="K68" s="1">
        <v>2.073</v>
      </c>
      <c r="L68" s="1">
        <v>37.972999999999999</v>
      </c>
    </row>
    <row r="69" spans="1:12">
      <c r="A69" s="1" t="s">
        <v>43</v>
      </c>
      <c r="B69" s="1" t="s">
        <v>60</v>
      </c>
      <c r="C69" s="1" t="s">
        <v>61</v>
      </c>
      <c r="D69" s="1" t="s">
        <v>62</v>
      </c>
      <c r="E69" s="1" t="s">
        <v>51</v>
      </c>
      <c r="F69" s="1">
        <v>8</v>
      </c>
      <c r="G69" s="1">
        <v>348.2</v>
      </c>
      <c r="H69" s="1">
        <v>354</v>
      </c>
      <c r="I69" s="1">
        <v>45.194000000000003</v>
      </c>
      <c r="J69" s="1">
        <v>9252</v>
      </c>
      <c r="K69" s="1">
        <v>2.085</v>
      </c>
      <c r="L69" s="1">
        <v>37.975000000000001</v>
      </c>
    </row>
    <row r="70" spans="1:12">
      <c r="A70" s="1" t="s">
        <v>43</v>
      </c>
      <c r="B70" s="1" t="s">
        <v>60</v>
      </c>
      <c r="C70" s="1" t="s">
        <v>61</v>
      </c>
      <c r="D70" s="1" t="s">
        <v>62</v>
      </c>
      <c r="E70" s="1" t="s">
        <v>51</v>
      </c>
      <c r="F70" s="1">
        <v>9</v>
      </c>
      <c r="G70" s="1">
        <v>397.9</v>
      </c>
      <c r="H70" s="1">
        <v>403.8</v>
      </c>
      <c r="I70" s="1">
        <v>42.792999999999999</v>
      </c>
      <c r="J70" s="1">
        <v>8758</v>
      </c>
      <c r="K70" s="1">
        <v>2.1269999999999998</v>
      </c>
      <c r="L70" s="1">
        <v>38.079000000000001</v>
      </c>
    </row>
    <row r="71" spans="1:12">
      <c r="A71" s="1" t="s">
        <v>43</v>
      </c>
      <c r="B71" s="1" t="s">
        <v>60</v>
      </c>
      <c r="C71" s="1" t="s">
        <v>61</v>
      </c>
      <c r="D71" s="1" t="s">
        <v>62</v>
      </c>
      <c r="E71" s="1" t="s">
        <v>51</v>
      </c>
      <c r="F71" s="1">
        <v>10</v>
      </c>
      <c r="G71" s="1">
        <v>447.7</v>
      </c>
      <c r="H71" s="1">
        <v>453.5</v>
      </c>
      <c r="I71" s="1">
        <v>40.395000000000003</v>
      </c>
      <c r="J71" s="1">
        <v>8271</v>
      </c>
      <c r="K71" s="1">
        <v>2.1829999999999998</v>
      </c>
      <c r="L71" s="1">
        <v>38.088000000000001</v>
      </c>
    </row>
    <row r="72" spans="1:12">
      <c r="A72" s="1" t="s">
        <v>43</v>
      </c>
      <c r="B72" s="1" t="s">
        <v>60</v>
      </c>
      <c r="C72" s="1" t="s">
        <v>61</v>
      </c>
      <c r="D72" s="1" t="s">
        <v>62</v>
      </c>
      <c r="E72" s="1" t="s">
        <v>51</v>
      </c>
      <c r="F72" s="1">
        <v>11</v>
      </c>
      <c r="G72" s="1">
        <v>497.6</v>
      </c>
      <c r="H72" s="1">
        <v>503.3</v>
      </c>
      <c r="I72" s="1">
        <v>38.262999999999998</v>
      </c>
      <c r="J72" s="1">
        <v>7823</v>
      </c>
      <c r="K72" s="1">
        <v>2.1459999999999999</v>
      </c>
      <c r="L72" s="1">
        <v>38.017000000000003</v>
      </c>
    </row>
    <row r="73" spans="1:12">
      <c r="A73" s="1" t="s">
        <v>43</v>
      </c>
      <c r="B73" s="1" t="s">
        <v>60</v>
      </c>
      <c r="C73" s="1" t="s">
        <v>61</v>
      </c>
      <c r="D73" s="1" t="s">
        <v>62</v>
      </c>
      <c r="E73" s="1" t="s">
        <v>51</v>
      </c>
      <c r="F73" s="1">
        <v>12</v>
      </c>
      <c r="G73" s="1">
        <v>547.4</v>
      </c>
      <c r="H73" s="1">
        <v>553</v>
      </c>
      <c r="I73" s="1">
        <v>36.15</v>
      </c>
      <c r="J73" s="1">
        <v>7400</v>
      </c>
      <c r="K73" s="1">
        <v>2.16</v>
      </c>
      <c r="L73" s="1">
        <v>38.069000000000003</v>
      </c>
    </row>
    <row r="74" spans="1:12">
      <c r="A74" s="1" t="s">
        <v>43</v>
      </c>
      <c r="B74" s="1" t="s">
        <v>60</v>
      </c>
      <c r="C74" s="1" t="s">
        <v>61</v>
      </c>
      <c r="D74" s="1" t="s">
        <v>62</v>
      </c>
      <c r="E74" s="1" t="s">
        <v>51</v>
      </c>
      <c r="F74" s="1">
        <v>13</v>
      </c>
      <c r="G74" s="1">
        <v>597.1</v>
      </c>
      <c r="H74" s="1">
        <v>602.79999999999995</v>
      </c>
      <c r="I74" s="1">
        <v>34.185000000000002</v>
      </c>
      <c r="J74" s="1">
        <v>6999</v>
      </c>
      <c r="K74" s="1">
        <v>2.137</v>
      </c>
      <c r="L74" s="1">
        <v>38.034999999999997</v>
      </c>
    </row>
    <row r="75" spans="1:12">
      <c r="A75" s="1" t="s">
        <v>43</v>
      </c>
      <c r="B75" s="1" t="s">
        <v>60</v>
      </c>
      <c r="C75" s="1" t="s">
        <v>61</v>
      </c>
      <c r="D75" s="1" t="s">
        <v>62</v>
      </c>
      <c r="E75" s="1" t="s">
        <v>51</v>
      </c>
      <c r="F75" s="1">
        <v>14</v>
      </c>
      <c r="G75" s="1">
        <v>646.9</v>
      </c>
      <c r="H75" s="1">
        <v>652.5</v>
      </c>
      <c r="I75" s="1">
        <v>32.345999999999997</v>
      </c>
      <c r="J75" s="1">
        <v>6624</v>
      </c>
      <c r="K75" s="1">
        <v>2.1869999999999998</v>
      </c>
      <c r="L75" s="1">
        <v>38.073</v>
      </c>
    </row>
    <row r="76" spans="1:12">
      <c r="A76" s="1" t="s">
        <v>43</v>
      </c>
      <c r="B76" s="1" t="s">
        <v>60</v>
      </c>
      <c r="C76" s="1" t="s">
        <v>61</v>
      </c>
      <c r="D76" s="1" t="s">
        <v>62</v>
      </c>
      <c r="E76" s="1" t="s">
        <v>51</v>
      </c>
      <c r="F76" s="1">
        <v>15</v>
      </c>
      <c r="G76" s="1">
        <v>703.9</v>
      </c>
      <c r="H76" s="1">
        <v>724</v>
      </c>
      <c r="I76" s="1">
        <v>83.355999999999995</v>
      </c>
      <c r="J76" s="1">
        <v>4362</v>
      </c>
      <c r="K76" s="1">
        <v>-35.822000000000003</v>
      </c>
      <c r="L76" s="1">
        <v>35.756999999999998</v>
      </c>
    </row>
    <row r="77" spans="1:12">
      <c r="A77" s="1" t="s">
        <v>43</v>
      </c>
      <c r="B77" s="1" t="s">
        <v>63</v>
      </c>
      <c r="C77" s="1" t="s">
        <v>64</v>
      </c>
      <c r="D77" s="1" t="s">
        <v>65</v>
      </c>
      <c r="E77" s="1" t="s">
        <v>66</v>
      </c>
      <c r="F77" s="1">
        <v>1</v>
      </c>
      <c r="G77" s="1">
        <v>17.3</v>
      </c>
      <c r="H77" s="1">
        <v>37.4</v>
      </c>
      <c r="I77" s="1">
        <v>83.539000000000001</v>
      </c>
      <c r="J77" s="1">
        <v>4370</v>
      </c>
      <c r="K77" s="1">
        <v>-35.789000000000001</v>
      </c>
      <c r="L77" s="1">
        <v>35.767000000000003</v>
      </c>
    </row>
    <row r="78" spans="1:12">
      <c r="A78" s="1" t="s">
        <v>43</v>
      </c>
      <c r="B78" s="1" t="s">
        <v>63</v>
      </c>
      <c r="C78" s="1" t="s">
        <v>64</v>
      </c>
      <c r="D78" s="1" t="s">
        <v>65</v>
      </c>
      <c r="E78" s="1" t="s">
        <v>66</v>
      </c>
      <c r="F78" s="1">
        <v>2</v>
      </c>
      <c r="G78" s="1">
        <v>57.3</v>
      </c>
      <c r="H78" s="1">
        <v>77.099999999999994</v>
      </c>
      <c r="I78" s="1">
        <v>83.07</v>
      </c>
      <c r="J78" s="1">
        <v>4360</v>
      </c>
      <c r="K78" s="1">
        <v>-35.840000000000003</v>
      </c>
      <c r="L78" s="1">
        <v>35.712000000000003</v>
      </c>
    </row>
    <row r="79" spans="1:12">
      <c r="A79" s="1" t="s">
        <v>43</v>
      </c>
      <c r="B79" s="1" t="s">
        <v>63</v>
      </c>
      <c r="C79" s="1" t="s">
        <v>64</v>
      </c>
      <c r="D79" s="1" t="s">
        <v>65</v>
      </c>
      <c r="E79" s="1" t="s">
        <v>66</v>
      </c>
      <c r="F79" s="1">
        <v>3</v>
      </c>
      <c r="G79" s="1">
        <v>97</v>
      </c>
      <c r="H79" s="1">
        <v>117</v>
      </c>
      <c r="I79" s="1">
        <v>83.427999999999997</v>
      </c>
      <c r="J79" s="1">
        <v>4357</v>
      </c>
      <c r="K79" s="1">
        <v>-35.835000000000001</v>
      </c>
      <c r="L79" s="1">
        <v>35.716000000000001</v>
      </c>
    </row>
    <row r="80" spans="1:12">
      <c r="A80" s="1" t="s">
        <v>43</v>
      </c>
      <c r="B80" s="1" t="s">
        <v>63</v>
      </c>
      <c r="C80" s="1" t="s">
        <v>64</v>
      </c>
      <c r="D80" s="1" t="s">
        <v>65</v>
      </c>
      <c r="E80" s="1" t="s">
        <v>66</v>
      </c>
      <c r="F80" s="1">
        <v>4</v>
      </c>
      <c r="G80" s="1">
        <v>136.69999999999999</v>
      </c>
      <c r="H80" s="1">
        <v>157</v>
      </c>
      <c r="I80" s="1">
        <v>83.963999999999999</v>
      </c>
      <c r="J80" s="1">
        <v>4356</v>
      </c>
      <c r="K80" s="1">
        <v>-35.820999999999998</v>
      </c>
      <c r="L80" s="1">
        <v>35.686</v>
      </c>
    </row>
    <row r="81" spans="1:12">
      <c r="A81" s="1" t="s">
        <v>43</v>
      </c>
      <c r="B81" s="1" t="s">
        <v>63</v>
      </c>
      <c r="C81" s="1" t="s">
        <v>64</v>
      </c>
      <c r="D81" s="1" t="s">
        <v>65</v>
      </c>
      <c r="E81" s="1" t="s">
        <v>66</v>
      </c>
      <c r="F81" s="1">
        <v>5</v>
      </c>
      <c r="G81" s="1">
        <v>199</v>
      </c>
      <c r="H81" s="1">
        <v>204.8</v>
      </c>
      <c r="I81" s="1">
        <v>70.417000000000002</v>
      </c>
      <c r="J81" s="1">
        <v>14376</v>
      </c>
      <c r="K81" s="1">
        <v>-2.7040000000000002</v>
      </c>
      <c r="L81" s="1">
        <v>23.97</v>
      </c>
    </row>
    <row r="82" spans="1:12">
      <c r="A82" s="1" t="s">
        <v>43</v>
      </c>
      <c r="B82" s="1" t="s">
        <v>63</v>
      </c>
      <c r="C82" s="1" t="s">
        <v>64</v>
      </c>
      <c r="D82" s="1" t="s">
        <v>65</v>
      </c>
      <c r="E82" s="1" t="s">
        <v>66</v>
      </c>
      <c r="F82" s="1">
        <v>6</v>
      </c>
      <c r="G82" s="1">
        <v>248.7</v>
      </c>
      <c r="H82" s="1">
        <v>254.4</v>
      </c>
      <c r="I82" s="1">
        <v>67.069000000000003</v>
      </c>
      <c r="J82" s="1">
        <v>13721</v>
      </c>
      <c r="K82" s="1">
        <v>-2.6840000000000002</v>
      </c>
      <c r="L82" s="1">
        <v>23.968</v>
      </c>
    </row>
    <row r="83" spans="1:12">
      <c r="A83" s="1" t="s">
        <v>43</v>
      </c>
      <c r="B83" s="1" t="s">
        <v>63</v>
      </c>
      <c r="C83" s="1" t="s">
        <v>64</v>
      </c>
      <c r="D83" s="1" t="s">
        <v>65</v>
      </c>
      <c r="E83" s="1" t="s">
        <v>66</v>
      </c>
      <c r="F83" s="1">
        <v>7</v>
      </c>
      <c r="G83" s="1">
        <v>298.7</v>
      </c>
      <c r="H83" s="1">
        <v>304.3</v>
      </c>
      <c r="I83" s="1">
        <v>63.744</v>
      </c>
      <c r="J83" s="1">
        <v>13025</v>
      </c>
      <c r="K83" s="1">
        <v>-2.6629999999999998</v>
      </c>
      <c r="L83" s="1">
        <v>24.010999999999999</v>
      </c>
    </row>
    <row r="84" spans="1:12">
      <c r="A84" s="1" t="s">
        <v>43</v>
      </c>
      <c r="B84" s="1" t="s">
        <v>63</v>
      </c>
      <c r="C84" s="1" t="s">
        <v>64</v>
      </c>
      <c r="D84" s="1" t="s">
        <v>65</v>
      </c>
      <c r="E84" s="1" t="s">
        <v>66</v>
      </c>
      <c r="F84" s="1">
        <v>8</v>
      </c>
      <c r="G84" s="1">
        <v>348.2</v>
      </c>
      <c r="H84" s="1">
        <v>354</v>
      </c>
      <c r="I84" s="1">
        <v>60.347999999999999</v>
      </c>
      <c r="J84" s="1">
        <v>12336</v>
      </c>
      <c r="K84" s="1">
        <v>-2.6920000000000002</v>
      </c>
      <c r="L84" s="1">
        <v>23.986000000000001</v>
      </c>
    </row>
    <row r="85" spans="1:12">
      <c r="A85" s="1" t="s">
        <v>43</v>
      </c>
      <c r="B85" s="1" t="s">
        <v>63</v>
      </c>
      <c r="C85" s="1" t="s">
        <v>64</v>
      </c>
      <c r="D85" s="1" t="s">
        <v>65</v>
      </c>
      <c r="E85" s="1" t="s">
        <v>66</v>
      </c>
      <c r="F85" s="1">
        <v>9</v>
      </c>
      <c r="G85" s="1">
        <v>397.9</v>
      </c>
      <c r="H85" s="1">
        <v>403.8</v>
      </c>
      <c r="I85" s="1">
        <v>57.122999999999998</v>
      </c>
      <c r="J85" s="1">
        <v>11679</v>
      </c>
      <c r="K85" s="1">
        <v>-2.6579999999999999</v>
      </c>
      <c r="L85" s="1">
        <v>24.029</v>
      </c>
    </row>
    <row r="86" spans="1:12">
      <c r="A86" s="1" t="s">
        <v>43</v>
      </c>
      <c r="B86" s="1" t="s">
        <v>63</v>
      </c>
      <c r="C86" s="1" t="s">
        <v>64</v>
      </c>
      <c r="D86" s="1" t="s">
        <v>65</v>
      </c>
      <c r="E86" s="1" t="s">
        <v>66</v>
      </c>
      <c r="F86" s="1">
        <v>10</v>
      </c>
      <c r="G86" s="1">
        <v>447.7</v>
      </c>
      <c r="H86" s="1">
        <v>453.5</v>
      </c>
      <c r="I86" s="1">
        <v>54.006999999999998</v>
      </c>
      <c r="J86" s="1">
        <v>11048</v>
      </c>
      <c r="K86" s="1">
        <v>-2.6880000000000002</v>
      </c>
      <c r="L86" s="1">
        <v>24.074000000000002</v>
      </c>
    </row>
    <row r="87" spans="1:12">
      <c r="A87" s="1" t="s">
        <v>43</v>
      </c>
      <c r="B87" s="1" t="s">
        <v>63</v>
      </c>
      <c r="C87" s="1" t="s">
        <v>64</v>
      </c>
      <c r="D87" s="1" t="s">
        <v>65</v>
      </c>
      <c r="E87" s="1" t="s">
        <v>66</v>
      </c>
      <c r="F87" s="1">
        <v>11</v>
      </c>
      <c r="G87" s="1">
        <v>497.6</v>
      </c>
      <c r="H87" s="1">
        <v>503.3</v>
      </c>
      <c r="I87" s="1">
        <v>51.070999999999998</v>
      </c>
      <c r="J87" s="1">
        <v>10446</v>
      </c>
      <c r="K87" s="1">
        <v>-2.6880000000000002</v>
      </c>
      <c r="L87" s="1">
        <v>24.062999999999999</v>
      </c>
    </row>
    <row r="88" spans="1:12">
      <c r="A88" s="1" t="s">
        <v>43</v>
      </c>
      <c r="B88" s="1" t="s">
        <v>63</v>
      </c>
      <c r="C88" s="1" t="s">
        <v>64</v>
      </c>
      <c r="D88" s="1" t="s">
        <v>65</v>
      </c>
      <c r="E88" s="1" t="s">
        <v>66</v>
      </c>
      <c r="F88" s="1">
        <v>12</v>
      </c>
      <c r="G88" s="1">
        <v>547.20000000000005</v>
      </c>
      <c r="H88" s="1">
        <v>553</v>
      </c>
      <c r="I88" s="1">
        <v>48.253</v>
      </c>
      <c r="J88" s="1">
        <v>9878</v>
      </c>
      <c r="K88" s="1">
        <v>-2.6680000000000001</v>
      </c>
      <c r="L88" s="1">
        <v>24.052</v>
      </c>
    </row>
    <row r="89" spans="1:12">
      <c r="A89" s="1" t="s">
        <v>43</v>
      </c>
      <c r="B89" s="1" t="s">
        <v>63</v>
      </c>
      <c r="C89" s="1" t="s">
        <v>64</v>
      </c>
      <c r="D89" s="1" t="s">
        <v>65</v>
      </c>
      <c r="E89" s="1" t="s">
        <v>66</v>
      </c>
      <c r="F89" s="1">
        <v>13</v>
      </c>
      <c r="G89" s="1">
        <v>596.9</v>
      </c>
      <c r="H89" s="1">
        <v>602.79999999999995</v>
      </c>
      <c r="I89" s="1">
        <v>45.634999999999998</v>
      </c>
      <c r="J89" s="1">
        <v>9341</v>
      </c>
      <c r="K89" s="1">
        <v>-2.67</v>
      </c>
      <c r="L89" s="1">
        <v>24.081</v>
      </c>
    </row>
    <row r="90" spans="1:12">
      <c r="A90" s="1" t="s">
        <v>43</v>
      </c>
      <c r="B90" s="1" t="s">
        <v>63</v>
      </c>
      <c r="C90" s="1" t="s">
        <v>64</v>
      </c>
      <c r="D90" s="1" t="s">
        <v>65</v>
      </c>
      <c r="E90" s="1" t="s">
        <v>66</v>
      </c>
      <c r="F90" s="1">
        <v>14</v>
      </c>
      <c r="G90" s="1">
        <v>646.6</v>
      </c>
      <c r="H90" s="1">
        <v>652.5</v>
      </c>
      <c r="I90" s="1">
        <v>43.23</v>
      </c>
      <c r="J90" s="1">
        <v>8839</v>
      </c>
      <c r="K90" s="1">
        <v>-2.6789999999999998</v>
      </c>
      <c r="L90" s="1">
        <v>24.042000000000002</v>
      </c>
    </row>
    <row r="91" spans="1:12">
      <c r="A91" s="1" t="s">
        <v>43</v>
      </c>
      <c r="B91" s="1" t="s">
        <v>63</v>
      </c>
      <c r="C91" s="1" t="s">
        <v>64</v>
      </c>
      <c r="D91" s="1" t="s">
        <v>65</v>
      </c>
      <c r="E91" s="1" t="s">
        <v>66</v>
      </c>
      <c r="F91" s="1">
        <v>15</v>
      </c>
      <c r="G91" s="1">
        <v>703.9</v>
      </c>
      <c r="H91" s="1">
        <v>724</v>
      </c>
      <c r="I91" s="1">
        <v>83.301000000000002</v>
      </c>
      <c r="J91" s="1">
        <v>4359</v>
      </c>
      <c r="K91" s="1">
        <v>-35.840000000000003</v>
      </c>
      <c r="L91" s="1">
        <v>35.734999999999999</v>
      </c>
    </row>
    <row r="92" spans="1:12">
      <c r="A92" s="1" t="s">
        <v>43</v>
      </c>
      <c r="B92" s="1" t="s">
        <v>67</v>
      </c>
      <c r="C92" s="1" t="s">
        <v>68</v>
      </c>
      <c r="D92" s="1" t="s">
        <v>69</v>
      </c>
      <c r="E92" s="1" t="s">
        <v>70</v>
      </c>
      <c r="F92" s="1">
        <v>1</v>
      </c>
      <c r="G92" s="1">
        <v>17.3</v>
      </c>
      <c r="H92" s="1">
        <v>37.4</v>
      </c>
      <c r="I92" s="1">
        <v>83.37</v>
      </c>
      <c r="J92" s="1">
        <v>4355</v>
      </c>
      <c r="K92" s="1">
        <v>-35.844999999999999</v>
      </c>
      <c r="L92" s="1">
        <v>35.734999999999999</v>
      </c>
    </row>
    <row r="93" spans="1:12">
      <c r="A93" s="1" t="s">
        <v>43</v>
      </c>
      <c r="B93" s="1" t="s">
        <v>67</v>
      </c>
      <c r="C93" s="1" t="s">
        <v>68</v>
      </c>
      <c r="D93" s="1" t="s">
        <v>69</v>
      </c>
      <c r="E93" s="1" t="s">
        <v>70</v>
      </c>
      <c r="F93" s="1">
        <v>2</v>
      </c>
      <c r="G93" s="1">
        <v>57.3</v>
      </c>
      <c r="H93" s="1">
        <v>77.099999999999994</v>
      </c>
      <c r="I93" s="1">
        <v>82.923000000000002</v>
      </c>
      <c r="J93" s="1">
        <v>4356</v>
      </c>
      <c r="K93" s="1">
        <v>-35.840000000000003</v>
      </c>
      <c r="L93" s="1">
        <v>35.712000000000003</v>
      </c>
    </row>
    <row r="94" spans="1:12">
      <c r="A94" s="1" t="s">
        <v>43</v>
      </c>
      <c r="B94" s="1" t="s">
        <v>67</v>
      </c>
      <c r="C94" s="1" t="s">
        <v>68</v>
      </c>
      <c r="D94" s="1" t="s">
        <v>69</v>
      </c>
      <c r="E94" s="1" t="s">
        <v>70</v>
      </c>
      <c r="F94" s="1">
        <v>3</v>
      </c>
      <c r="G94" s="1">
        <v>97</v>
      </c>
      <c r="H94" s="1">
        <v>117</v>
      </c>
      <c r="I94" s="1">
        <v>83.284000000000006</v>
      </c>
      <c r="J94" s="1">
        <v>4352</v>
      </c>
      <c r="K94" s="1">
        <v>-35.843000000000004</v>
      </c>
      <c r="L94" s="1">
        <v>35.734999999999999</v>
      </c>
    </row>
    <row r="95" spans="1:12">
      <c r="A95" s="1" t="s">
        <v>43</v>
      </c>
      <c r="B95" s="1" t="s">
        <v>67</v>
      </c>
      <c r="C95" s="1" t="s">
        <v>68</v>
      </c>
      <c r="D95" s="1" t="s">
        <v>69</v>
      </c>
      <c r="E95" s="1" t="s">
        <v>70</v>
      </c>
      <c r="F95" s="1">
        <v>4</v>
      </c>
      <c r="G95" s="1">
        <v>136.69999999999999</v>
      </c>
      <c r="H95" s="1">
        <v>157</v>
      </c>
      <c r="I95" s="1">
        <v>84.040999999999997</v>
      </c>
      <c r="J95" s="1">
        <v>4360</v>
      </c>
      <c r="K95" s="1">
        <v>-35.850999999999999</v>
      </c>
      <c r="L95" s="1">
        <v>35.758000000000003</v>
      </c>
    </row>
    <row r="96" spans="1:12">
      <c r="A96" s="1" t="s">
        <v>43</v>
      </c>
      <c r="B96" s="1" t="s">
        <v>67</v>
      </c>
      <c r="C96" s="1" t="s">
        <v>68</v>
      </c>
      <c r="D96" s="1" t="s">
        <v>69</v>
      </c>
      <c r="E96" s="1" t="s">
        <v>70</v>
      </c>
      <c r="F96" s="1">
        <v>5</v>
      </c>
      <c r="G96" s="1">
        <v>199</v>
      </c>
      <c r="H96" s="1">
        <v>204.8</v>
      </c>
      <c r="I96" s="1">
        <v>48.109000000000002</v>
      </c>
      <c r="J96" s="1">
        <v>9813</v>
      </c>
      <c r="K96" s="1">
        <v>-2.673</v>
      </c>
      <c r="L96" s="1">
        <v>24.088000000000001</v>
      </c>
    </row>
    <row r="97" spans="1:12">
      <c r="A97" s="1" t="s">
        <v>43</v>
      </c>
      <c r="B97" s="1" t="s">
        <v>67</v>
      </c>
      <c r="C97" s="1" t="s">
        <v>68</v>
      </c>
      <c r="D97" s="1" t="s">
        <v>69</v>
      </c>
      <c r="E97" s="1" t="s">
        <v>70</v>
      </c>
      <c r="F97" s="1">
        <v>6</v>
      </c>
      <c r="G97" s="1">
        <v>248.7</v>
      </c>
      <c r="H97" s="1">
        <v>254.6</v>
      </c>
      <c r="I97" s="1">
        <v>45.817</v>
      </c>
      <c r="J97" s="1">
        <v>9376</v>
      </c>
      <c r="K97" s="1">
        <v>-2.7149999999999999</v>
      </c>
      <c r="L97" s="1">
        <v>24.117000000000001</v>
      </c>
    </row>
    <row r="98" spans="1:12">
      <c r="A98" s="1" t="s">
        <v>43</v>
      </c>
      <c r="B98" s="1" t="s">
        <v>67</v>
      </c>
      <c r="C98" s="1" t="s">
        <v>68</v>
      </c>
      <c r="D98" s="1" t="s">
        <v>69</v>
      </c>
      <c r="E98" s="1" t="s">
        <v>70</v>
      </c>
      <c r="F98" s="1">
        <v>7</v>
      </c>
      <c r="G98" s="1">
        <v>298.5</v>
      </c>
      <c r="H98" s="1">
        <v>304.3</v>
      </c>
      <c r="I98" s="1">
        <v>43.493000000000002</v>
      </c>
      <c r="J98" s="1">
        <v>8893</v>
      </c>
      <c r="K98" s="1">
        <v>-2.6539999999999999</v>
      </c>
      <c r="L98" s="1">
        <v>24.146999999999998</v>
      </c>
    </row>
    <row r="99" spans="1:12">
      <c r="A99" s="1" t="s">
        <v>43</v>
      </c>
      <c r="B99" s="1" t="s">
        <v>67</v>
      </c>
      <c r="C99" s="1" t="s">
        <v>68</v>
      </c>
      <c r="D99" s="1" t="s">
        <v>69</v>
      </c>
      <c r="E99" s="1" t="s">
        <v>70</v>
      </c>
      <c r="F99" s="1">
        <v>8</v>
      </c>
      <c r="G99" s="1">
        <v>348.2</v>
      </c>
      <c r="H99" s="1">
        <v>354</v>
      </c>
      <c r="I99" s="1">
        <v>41.195999999999998</v>
      </c>
      <c r="J99" s="1">
        <v>8425</v>
      </c>
      <c r="K99" s="1">
        <v>-2.6539999999999999</v>
      </c>
      <c r="L99" s="1">
        <v>24.103000000000002</v>
      </c>
    </row>
    <row r="100" spans="1:12">
      <c r="A100" s="1" t="s">
        <v>43</v>
      </c>
      <c r="B100" s="1" t="s">
        <v>67</v>
      </c>
      <c r="C100" s="1" t="s">
        <v>68</v>
      </c>
      <c r="D100" s="1" t="s">
        <v>69</v>
      </c>
      <c r="E100" s="1" t="s">
        <v>70</v>
      </c>
      <c r="F100" s="1">
        <v>9</v>
      </c>
      <c r="G100" s="1">
        <v>397.9</v>
      </c>
      <c r="H100" s="1">
        <v>403.8</v>
      </c>
      <c r="I100" s="1">
        <v>39.040999999999997</v>
      </c>
      <c r="J100" s="1">
        <v>7982</v>
      </c>
      <c r="K100" s="1">
        <v>-2.6509999999999998</v>
      </c>
      <c r="L100" s="1">
        <v>24.186</v>
      </c>
    </row>
    <row r="101" spans="1:12">
      <c r="A101" s="1" t="s">
        <v>43</v>
      </c>
      <c r="B101" s="1" t="s">
        <v>67</v>
      </c>
      <c r="C101" s="1" t="s">
        <v>68</v>
      </c>
      <c r="D101" s="1" t="s">
        <v>69</v>
      </c>
      <c r="E101" s="1" t="s">
        <v>70</v>
      </c>
      <c r="F101" s="1">
        <v>10</v>
      </c>
      <c r="G101" s="1">
        <v>447.7</v>
      </c>
      <c r="H101" s="1">
        <v>453.5</v>
      </c>
      <c r="I101" s="1">
        <v>36.801000000000002</v>
      </c>
      <c r="J101" s="1">
        <v>7541</v>
      </c>
      <c r="K101" s="1">
        <v>-2.67</v>
      </c>
      <c r="L101" s="1">
        <v>24.155999999999999</v>
      </c>
    </row>
    <row r="102" spans="1:12">
      <c r="A102" s="1" t="s">
        <v>43</v>
      </c>
      <c r="B102" s="1" t="s">
        <v>67</v>
      </c>
      <c r="C102" s="1" t="s">
        <v>68</v>
      </c>
      <c r="D102" s="1" t="s">
        <v>69</v>
      </c>
      <c r="E102" s="1" t="s">
        <v>70</v>
      </c>
      <c r="F102" s="1">
        <v>11</v>
      </c>
      <c r="G102" s="1">
        <v>497.4</v>
      </c>
      <c r="H102" s="1">
        <v>503.3</v>
      </c>
      <c r="I102" s="1">
        <v>34.909999999999997</v>
      </c>
      <c r="J102" s="1">
        <v>7148</v>
      </c>
      <c r="K102" s="1">
        <v>-2.6150000000000002</v>
      </c>
      <c r="L102" s="1">
        <v>24.190999999999999</v>
      </c>
    </row>
    <row r="103" spans="1:12">
      <c r="A103" s="1" t="s">
        <v>43</v>
      </c>
      <c r="B103" s="1" t="s">
        <v>67</v>
      </c>
      <c r="C103" s="1" t="s">
        <v>68</v>
      </c>
      <c r="D103" s="1" t="s">
        <v>69</v>
      </c>
      <c r="E103" s="1" t="s">
        <v>70</v>
      </c>
      <c r="F103" s="1">
        <v>12</v>
      </c>
      <c r="G103" s="1">
        <v>547.20000000000005</v>
      </c>
      <c r="H103" s="1">
        <v>553</v>
      </c>
      <c r="I103" s="1">
        <v>32.927999999999997</v>
      </c>
      <c r="J103" s="1">
        <v>6748</v>
      </c>
      <c r="K103" s="1">
        <v>-2.621</v>
      </c>
      <c r="L103" s="1">
        <v>24.193999999999999</v>
      </c>
    </row>
    <row r="104" spans="1:12">
      <c r="A104" s="1" t="s">
        <v>43</v>
      </c>
      <c r="B104" s="1" t="s">
        <v>67</v>
      </c>
      <c r="C104" s="1" t="s">
        <v>68</v>
      </c>
      <c r="D104" s="1" t="s">
        <v>69</v>
      </c>
      <c r="E104" s="1" t="s">
        <v>70</v>
      </c>
      <c r="F104" s="1">
        <v>13</v>
      </c>
      <c r="G104" s="1">
        <v>596.9</v>
      </c>
      <c r="H104" s="1">
        <v>602.79999999999995</v>
      </c>
      <c r="I104" s="1">
        <v>31.140999999999998</v>
      </c>
      <c r="J104" s="1">
        <v>6388</v>
      </c>
      <c r="K104" s="1">
        <v>-2.6110000000000002</v>
      </c>
      <c r="L104" s="1">
        <v>24.177</v>
      </c>
    </row>
    <row r="105" spans="1:12">
      <c r="A105" s="1" t="s">
        <v>43</v>
      </c>
      <c r="B105" s="1" t="s">
        <v>67</v>
      </c>
      <c r="C105" s="1" t="s">
        <v>68</v>
      </c>
      <c r="D105" s="1" t="s">
        <v>69</v>
      </c>
      <c r="E105" s="1" t="s">
        <v>70</v>
      </c>
      <c r="F105" s="1">
        <v>14</v>
      </c>
      <c r="G105" s="1">
        <v>646.6</v>
      </c>
      <c r="H105" s="1">
        <v>652.29999999999995</v>
      </c>
      <c r="I105" s="1">
        <v>29.527000000000001</v>
      </c>
      <c r="J105" s="1">
        <v>6046</v>
      </c>
      <c r="K105" s="1">
        <v>-2.6139999999999999</v>
      </c>
      <c r="L105" s="1">
        <v>24.207999999999998</v>
      </c>
    </row>
    <row r="106" spans="1:12">
      <c r="A106" s="1" t="s">
        <v>43</v>
      </c>
      <c r="B106" s="1" t="s">
        <v>67</v>
      </c>
      <c r="C106" s="1" t="s">
        <v>68</v>
      </c>
      <c r="D106" s="1" t="s">
        <v>69</v>
      </c>
      <c r="E106" s="1" t="s">
        <v>70</v>
      </c>
      <c r="F106" s="1">
        <v>15</v>
      </c>
      <c r="G106" s="1">
        <v>703.9</v>
      </c>
      <c r="H106" s="1">
        <v>724</v>
      </c>
      <c r="I106" s="1">
        <v>83.349000000000004</v>
      </c>
      <c r="J106" s="1">
        <v>4347</v>
      </c>
      <c r="K106" s="1">
        <v>-35.816000000000003</v>
      </c>
      <c r="L106" s="1">
        <v>35.715000000000003</v>
      </c>
    </row>
    <row r="107" spans="1:12">
      <c r="A107" s="1" t="s">
        <v>43</v>
      </c>
      <c r="B107" s="1" t="s">
        <v>71</v>
      </c>
      <c r="C107" s="1" t="s">
        <v>72</v>
      </c>
      <c r="D107" s="1" t="s">
        <v>73</v>
      </c>
      <c r="E107" s="1" t="s">
        <v>74</v>
      </c>
      <c r="F107" s="1">
        <v>1</v>
      </c>
      <c r="G107" s="1">
        <v>17.3</v>
      </c>
      <c r="H107" s="1">
        <v>37.4</v>
      </c>
      <c r="I107" s="1">
        <v>83.311000000000007</v>
      </c>
      <c r="J107" s="1">
        <v>4358</v>
      </c>
      <c r="K107" s="1">
        <v>-35.835999999999999</v>
      </c>
      <c r="L107" s="1">
        <v>35.712000000000003</v>
      </c>
    </row>
    <row r="108" spans="1:12">
      <c r="A108" s="1" t="s">
        <v>43</v>
      </c>
      <c r="B108" s="1" t="s">
        <v>71</v>
      </c>
      <c r="C108" s="1" t="s">
        <v>72</v>
      </c>
      <c r="D108" s="1" t="s">
        <v>73</v>
      </c>
      <c r="E108" s="1" t="s">
        <v>74</v>
      </c>
      <c r="F108" s="1">
        <v>2</v>
      </c>
      <c r="G108" s="1">
        <v>57.3</v>
      </c>
      <c r="H108" s="1">
        <v>77.099999999999994</v>
      </c>
      <c r="I108" s="1">
        <v>82.772999999999996</v>
      </c>
      <c r="J108" s="1">
        <v>4346</v>
      </c>
      <c r="K108" s="1">
        <v>-35.840000000000003</v>
      </c>
      <c r="L108" s="1">
        <v>35.712000000000003</v>
      </c>
    </row>
    <row r="109" spans="1:12">
      <c r="A109" s="1" t="s">
        <v>43</v>
      </c>
      <c r="B109" s="1" t="s">
        <v>71</v>
      </c>
      <c r="C109" s="1" t="s">
        <v>72</v>
      </c>
      <c r="D109" s="1" t="s">
        <v>73</v>
      </c>
      <c r="E109" s="1" t="s">
        <v>74</v>
      </c>
      <c r="F109" s="1">
        <v>3</v>
      </c>
      <c r="G109" s="1">
        <v>97</v>
      </c>
      <c r="H109" s="1">
        <v>117</v>
      </c>
      <c r="I109" s="1">
        <v>83.186999999999998</v>
      </c>
      <c r="J109" s="1">
        <v>4357</v>
      </c>
      <c r="K109" s="1">
        <v>-35.829000000000001</v>
      </c>
      <c r="L109" s="1">
        <v>35.695999999999998</v>
      </c>
    </row>
    <row r="110" spans="1:12">
      <c r="A110" s="1" t="s">
        <v>43</v>
      </c>
      <c r="B110" s="1" t="s">
        <v>71</v>
      </c>
      <c r="C110" s="1" t="s">
        <v>72</v>
      </c>
      <c r="D110" s="1" t="s">
        <v>73</v>
      </c>
      <c r="E110" s="1" t="s">
        <v>74</v>
      </c>
      <c r="F110" s="1">
        <v>4</v>
      </c>
      <c r="G110" s="1">
        <v>136.69999999999999</v>
      </c>
      <c r="H110" s="1">
        <v>157</v>
      </c>
      <c r="I110" s="1">
        <v>83.805999999999997</v>
      </c>
      <c r="J110" s="1">
        <v>4345</v>
      </c>
      <c r="K110" s="1">
        <v>-35.847000000000001</v>
      </c>
      <c r="L110" s="1">
        <v>35.680999999999997</v>
      </c>
    </row>
    <row r="111" spans="1:12">
      <c r="A111" s="1" t="s">
        <v>43</v>
      </c>
      <c r="B111" s="1" t="s">
        <v>71</v>
      </c>
      <c r="C111" s="1" t="s">
        <v>72</v>
      </c>
      <c r="D111" s="1" t="s">
        <v>73</v>
      </c>
      <c r="E111" s="1" t="s">
        <v>74</v>
      </c>
      <c r="F111" s="1">
        <v>5</v>
      </c>
      <c r="G111" s="1">
        <v>199</v>
      </c>
      <c r="H111" s="1">
        <v>204.8</v>
      </c>
      <c r="I111" s="1">
        <v>44.829000000000001</v>
      </c>
      <c r="J111" s="1">
        <v>9161</v>
      </c>
      <c r="K111" s="1">
        <v>2.137</v>
      </c>
      <c r="L111" s="1">
        <v>37.887999999999998</v>
      </c>
    </row>
    <row r="112" spans="1:12">
      <c r="A112" s="1" t="s">
        <v>43</v>
      </c>
      <c r="B112" s="1" t="s">
        <v>71</v>
      </c>
      <c r="C112" s="1" t="s">
        <v>72</v>
      </c>
      <c r="D112" s="1" t="s">
        <v>73</v>
      </c>
      <c r="E112" s="1" t="s">
        <v>74</v>
      </c>
      <c r="F112" s="1">
        <v>6</v>
      </c>
      <c r="G112" s="1">
        <v>248.7</v>
      </c>
      <c r="H112" s="1">
        <v>254.4</v>
      </c>
      <c r="I112" s="1">
        <v>42.707999999999998</v>
      </c>
      <c r="J112" s="1">
        <v>8750</v>
      </c>
      <c r="K112" s="1">
        <v>2.117</v>
      </c>
      <c r="L112" s="1">
        <v>37.871000000000002</v>
      </c>
    </row>
    <row r="113" spans="1:12">
      <c r="A113" s="1" t="s">
        <v>43</v>
      </c>
      <c r="B113" s="1" t="s">
        <v>71</v>
      </c>
      <c r="C113" s="1" t="s">
        <v>72</v>
      </c>
      <c r="D113" s="1" t="s">
        <v>73</v>
      </c>
      <c r="E113" s="1" t="s">
        <v>74</v>
      </c>
      <c r="F113" s="1">
        <v>7</v>
      </c>
      <c r="G113" s="1">
        <v>298.5</v>
      </c>
      <c r="H113" s="1">
        <v>304.3</v>
      </c>
      <c r="I113" s="1">
        <v>40.548999999999999</v>
      </c>
      <c r="J113" s="1">
        <v>8306</v>
      </c>
      <c r="K113" s="1">
        <v>2.1320000000000001</v>
      </c>
      <c r="L113" s="1">
        <v>37.889000000000003</v>
      </c>
    </row>
    <row r="114" spans="1:12">
      <c r="A114" s="1" t="s">
        <v>43</v>
      </c>
      <c r="B114" s="1" t="s">
        <v>71</v>
      </c>
      <c r="C114" s="1" t="s">
        <v>72</v>
      </c>
      <c r="D114" s="1" t="s">
        <v>73</v>
      </c>
      <c r="E114" s="1" t="s">
        <v>74</v>
      </c>
      <c r="F114" s="1">
        <v>8</v>
      </c>
      <c r="G114" s="1">
        <v>348.2</v>
      </c>
      <c r="H114" s="1">
        <v>354</v>
      </c>
      <c r="I114" s="1">
        <v>38.326000000000001</v>
      </c>
      <c r="J114" s="1">
        <v>7849</v>
      </c>
      <c r="K114" s="1">
        <v>2.1389999999999998</v>
      </c>
      <c r="L114" s="1">
        <v>37.853999999999999</v>
      </c>
    </row>
    <row r="115" spans="1:12">
      <c r="A115" s="1" t="s">
        <v>43</v>
      </c>
      <c r="B115" s="1" t="s">
        <v>71</v>
      </c>
      <c r="C115" s="1" t="s">
        <v>72</v>
      </c>
      <c r="D115" s="1" t="s">
        <v>73</v>
      </c>
      <c r="E115" s="1" t="s">
        <v>74</v>
      </c>
      <c r="F115" s="1">
        <v>9</v>
      </c>
      <c r="G115" s="1">
        <v>397.9</v>
      </c>
      <c r="H115" s="1">
        <v>403.8</v>
      </c>
      <c r="I115" s="1">
        <v>36.337000000000003</v>
      </c>
      <c r="J115" s="1">
        <v>7433</v>
      </c>
      <c r="K115" s="1">
        <v>2.109</v>
      </c>
      <c r="L115" s="1">
        <v>37.917000000000002</v>
      </c>
    </row>
    <row r="116" spans="1:12">
      <c r="A116" s="1" t="s">
        <v>43</v>
      </c>
      <c r="B116" s="1" t="s">
        <v>71</v>
      </c>
      <c r="C116" s="1" t="s">
        <v>72</v>
      </c>
      <c r="D116" s="1" t="s">
        <v>73</v>
      </c>
      <c r="E116" s="1" t="s">
        <v>74</v>
      </c>
      <c r="F116" s="1">
        <v>10</v>
      </c>
      <c r="G116" s="1">
        <v>447.7</v>
      </c>
      <c r="H116" s="1">
        <v>453.5</v>
      </c>
      <c r="I116" s="1">
        <v>34.345999999999997</v>
      </c>
      <c r="J116" s="1">
        <v>7036</v>
      </c>
      <c r="K116" s="1">
        <v>2.1429999999999998</v>
      </c>
      <c r="L116" s="1">
        <v>37.942</v>
      </c>
    </row>
    <row r="117" spans="1:12">
      <c r="A117" s="1" t="s">
        <v>43</v>
      </c>
      <c r="B117" s="1" t="s">
        <v>71</v>
      </c>
      <c r="C117" s="1" t="s">
        <v>72</v>
      </c>
      <c r="D117" s="1" t="s">
        <v>73</v>
      </c>
      <c r="E117" s="1" t="s">
        <v>74</v>
      </c>
      <c r="F117" s="1">
        <v>11</v>
      </c>
      <c r="G117" s="1">
        <v>497.4</v>
      </c>
      <c r="H117" s="1">
        <v>503.3</v>
      </c>
      <c r="I117" s="1">
        <v>32.567999999999998</v>
      </c>
      <c r="J117" s="1">
        <v>6659</v>
      </c>
      <c r="K117" s="1">
        <v>2.1120000000000001</v>
      </c>
      <c r="L117" s="1">
        <v>37.904000000000003</v>
      </c>
    </row>
    <row r="118" spans="1:12">
      <c r="A118" s="1" t="s">
        <v>43</v>
      </c>
      <c r="B118" s="1" t="s">
        <v>71</v>
      </c>
      <c r="C118" s="1" t="s">
        <v>72</v>
      </c>
      <c r="D118" s="1" t="s">
        <v>73</v>
      </c>
      <c r="E118" s="1" t="s">
        <v>74</v>
      </c>
      <c r="F118" s="1">
        <v>12</v>
      </c>
      <c r="G118" s="1">
        <v>547.20000000000005</v>
      </c>
      <c r="H118" s="1">
        <v>553</v>
      </c>
      <c r="I118" s="1">
        <v>30.756</v>
      </c>
      <c r="J118" s="1">
        <v>6285</v>
      </c>
      <c r="K118" s="1">
        <v>2.121</v>
      </c>
      <c r="L118" s="1">
        <v>37.898000000000003</v>
      </c>
    </row>
    <row r="119" spans="1:12">
      <c r="A119" s="1" t="s">
        <v>43</v>
      </c>
      <c r="B119" s="1" t="s">
        <v>71</v>
      </c>
      <c r="C119" s="1" t="s">
        <v>72</v>
      </c>
      <c r="D119" s="1" t="s">
        <v>73</v>
      </c>
      <c r="E119" s="1" t="s">
        <v>74</v>
      </c>
      <c r="F119" s="1">
        <v>13</v>
      </c>
      <c r="G119" s="1">
        <v>596.9</v>
      </c>
      <c r="H119" s="1">
        <v>602.5</v>
      </c>
      <c r="I119" s="1">
        <v>29.055</v>
      </c>
      <c r="J119" s="1">
        <v>5953</v>
      </c>
      <c r="K119" s="1">
        <v>2.1440000000000001</v>
      </c>
      <c r="L119" s="1">
        <v>37.854999999999997</v>
      </c>
    </row>
    <row r="120" spans="1:12">
      <c r="A120" s="1" t="s">
        <v>43</v>
      </c>
      <c r="B120" s="1" t="s">
        <v>71</v>
      </c>
      <c r="C120" s="1" t="s">
        <v>72</v>
      </c>
      <c r="D120" s="1" t="s">
        <v>73</v>
      </c>
      <c r="E120" s="1" t="s">
        <v>74</v>
      </c>
      <c r="F120" s="1">
        <v>14</v>
      </c>
      <c r="G120" s="1">
        <v>646.6</v>
      </c>
      <c r="H120" s="1">
        <v>652.29999999999995</v>
      </c>
      <c r="I120" s="1">
        <v>27.498999999999999</v>
      </c>
      <c r="J120" s="1">
        <v>5629</v>
      </c>
      <c r="K120" s="1">
        <v>2.1440000000000001</v>
      </c>
      <c r="L120" s="1">
        <v>37.884999999999998</v>
      </c>
    </row>
    <row r="121" spans="1:12">
      <c r="A121" s="1" t="s">
        <v>43</v>
      </c>
      <c r="B121" s="1" t="s">
        <v>71</v>
      </c>
      <c r="C121" s="1" t="s">
        <v>72</v>
      </c>
      <c r="D121" s="1" t="s">
        <v>73</v>
      </c>
      <c r="E121" s="1" t="s">
        <v>74</v>
      </c>
      <c r="F121" s="1">
        <v>15</v>
      </c>
      <c r="G121" s="1">
        <v>703.9</v>
      </c>
      <c r="H121" s="1">
        <v>724</v>
      </c>
      <c r="I121" s="1">
        <v>83.073999999999998</v>
      </c>
      <c r="J121" s="1">
        <v>4342</v>
      </c>
      <c r="K121" s="1">
        <v>-35.840000000000003</v>
      </c>
      <c r="L121" s="1">
        <v>35.689</v>
      </c>
    </row>
    <row r="147" spans="1:1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1: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1:1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1:1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1:1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1:1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1:1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1:1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1:1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1:1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1:1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1:1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1:1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1:1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1:1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1:1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1:1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1:1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1:1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1:1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1:1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1:1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1:1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1:1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1:1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1:1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1:1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1:1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1:1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1:1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1:1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1:1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1:1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1:1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1:1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1:1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1:1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1:1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1:1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1:1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1:1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1:1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1:1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1:1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1:1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1:1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1:1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1:1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1:1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1:1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1:1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1:1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1:1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1:1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1:1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1:1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1:1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1:1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1:1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1:1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1:1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1:1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1:1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1:1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1:1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1:1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1:1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1:1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1:1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1:1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1:1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1:1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1:1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1:1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1:1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1:1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1:1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1:1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1:1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1:1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1:1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1:1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1:1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1:1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1:1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1:1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1:1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1:1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1: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1:1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1:1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1:1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1:1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1:1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1:1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1:1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1:1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1:1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1:1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1:1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1:1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1:1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1:1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1:1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1:1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1:1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1:1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1:1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1:1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1:1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1:1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1:1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1:1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1:1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1:1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1:1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1:1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1:1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1:1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1:1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1:1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1:1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1:1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1:1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1:1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1:1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1:1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1:1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1:1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1:1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1:1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1:1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1:1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1:1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1:1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1:1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1:1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1:1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1:1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1:1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1:1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1:1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1:1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1:1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1:1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1:1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1:1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1:1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1:1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1:1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1:1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1:1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1:1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1:1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1:1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1:1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1:1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1:1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1:1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1:1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1:1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1:1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1:1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1:1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1:1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1:1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1:1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1:1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1:1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1:1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1:1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1:1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1:1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1:1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1:1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1:1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1:1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1:1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1:1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1:1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spans="1:1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 spans="1:1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 spans="1:1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 spans="1:1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spans="1:1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 spans="1:1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 spans="1:1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 spans="1:1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</row>
    <row r="912" spans="1: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 spans="1:1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</row>
    <row r="918" spans="1:1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</row>
    <row r="921" spans="1:1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</row>
    <row r="924" spans="1:1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</row>
    <row r="927" spans="1:1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</row>
    <row r="930" spans="1:1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</row>
    <row r="933" spans="1:1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</row>
    <row r="936" spans="1:1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</row>
    <row r="939" spans="1:1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</row>
    <row r="942" spans="1:1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</row>
    <row r="945" spans="1:1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</row>
    <row r="948" spans="1:1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</row>
    <row r="951" spans="1:1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</row>
    <row r="954" spans="1:1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</row>
    <row r="957" spans="1:1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</row>
    <row r="960" spans="1:1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</row>
    <row r="963" spans="1:1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</row>
    <row r="966" spans="1:1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</row>
    <row r="969" spans="1:1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</row>
    <row r="972" spans="1:1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</row>
    <row r="975" spans="1:1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</row>
    <row r="978" spans="1:1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</row>
  </sheetData>
  <phoneticPr fontId="1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L89"/>
  <sheetViews>
    <sheetView workbookViewId="0">
      <pane ySplit="765" topLeftCell="A40" activePane="bottomLeft"/>
      <selection pane="bottomLeft"/>
    </sheetView>
  </sheetViews>
  <sheetFormatPr defaultRowHeight="12.75"/>
  <cols>
    <col min="1" max="1" width="8.140625" bestFit="1" customWidth="1"/>
    <col min="2" max="2" width="7.85546875" bestFit="1" customWidth="1"/>
    <col min="3" max="3" width="28.42578125" bestFit="1" customWidth="1"/>
    <col min="4" max="4" width="18.28515625" bestFit="1" customWidth="1"/>
    <col min="5" max="5" width="9.5703125" bestFit="1" customWidth="1"/>
    <col min="6" max="6" width="8" bestFit="1" customWidth="1"/>
    <col min="7" max="8" width="6" bestFit="1" customWidth="1"/>
    <col min="9" max="9" width="7.5703125" bestFit="1" customWidth="1"/>
    <col min="10" max="10" width="8.28515625" bestFit="1" customWidth="1"/>
    <col min="11" max="12" width="11" bestFit="1" customWidth="1"/>
  </cols>
  <sheetData>
    <row r="1" spans="1:12">
      <c r="A1" s="1" t="s">
        <v>0</v>
      </c>
      <c r="B1" s="1" t="s">
        <v>1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25</v>
      </c>
      <c r="L1" s="1" t="s">
        <v>26</v>
      </c>
    </row>
    <row r="2" spans="1:12">
      <c r="A2" s="1" t="s">
        <v>43</v>
      </c>
      <c r="B2" s="1" t="s">
        <v>44</v>
      </c>
      <c r="C2" s="1" t="s">
        <v>45</v>
      </c>
      <c r="D2" s="1" t="s">
        <v>46</v>
      </c>
      <c r="E2" s="1" t="s">
        <v>47</v>
      </c>
      <c r="F2" s="1">
        <v>5</v>
      </c>
      <c r="G2" s="1">
        <v>199</v>
      </c>
      <c r="H2" s="1">
        <v>204.8</v>
      </c>
      <c r="I2" s="1">
        <v>98.933000000000007</v>
      </c>
      <c r="J2" s="1">
        <v>20125</v>
      </c>
      <c r="K2" s="1">
        <v>2.0880000000000001</v>
      </c>
      <c r="L2" s="1">
        <v>37.823999999999998</v>
      </c>
    </row>
    <row r="3" spans="1:12">
      <c r="A3" s="1" t="s">
        <v>43</v>
      </c>
      <c r="B3" s="1" t="s">
        <v>44</v>
      </c>
      <c r="C3" s="1" t="s">
        <v>45</v>
      </c>
      <c r="D3" s="1" t="s">
        <v>46</v>
      </c>
      <c r="E3" s="1" t="s">
        <v>47</v>
      </c>
      <c r="F3" s="1">
        <v>6</v>
      </c>
      <c r="G3" s="1">
        <v>248.7</v>
      </c>
      <c r="H3" s="1">
        <v>254.6</v>
      </c>
      <c r="I3" s="1">
        <v>94.322000000000003</v>
      </c>
      <c r="J3" s="1">
        <v>19244</v>
      </c>
      <c r="K3" s="1">
        <v>2.08</v>
      </c>
      <c r="L3" s="1">
        <v>37.822000000000003</v>
      </c>
    </row>
    <row r="4" spans="1:12">
      <c r="A4" s="1" t="s">
        <v>43</v>
      </c>
      <c r="B4" s="1" t="s">
        <v>44</v>
      </c>
      <c r="C4" s="1" t="s">
        <v>45</v>
      </c>
      <c r="D4" s="1" t="s">
        <v>46</v>
      </c>
      <c r="E4" s="1" t="s">
        <v>47</v>
      </c>
      <c r="F4" s="1">
        <v>7</v>
      </c>
      <c r="G4" s="1">
        <v>298.7</v>
      </c>
      <c r="H4" s="1">
        <v>304.3</v>
      </c>
      <c r="I4" s="1">
        <v>89.92</v>
      </c>
      <c r="J4" s="1">
        <v>18336</v>
      </c>
      <c r="K4" s="1">
        <v>2.105</v>
      </c>
      <c r="L4" s="1">
        <v>37.877000000000002</v>
      </c>
    </row>
    <row r="5" spans="1:12">
      <c r="A5" s="1" t="s">
        <v>43</v>
      </c>
      <c r="B5" s="1" t="s">
        <v>44</v>
      </c>
      <c r="C5" s="1" t="s">
        <v>45</v>
      </c>
      <c r="D5" s="1" t="s">
        <v>46</v>
      </c>
      <c r="E5" s="1" t="s">
        <v>47</v>
      </c>
      <c r="F5" s="1">
        <v>8</v>
      </c>
      <c r="G5" s="1">
        <v>348.2</v>
      </c>
      <c r="H5" s="1">
        <v>353.8</v>
      </c>
      <c r="I5" s="1">
        <v>85.409000000000006</v>
      </c>
      <c r="J5" s="1">
        <v>17428</v>
      </c>
      <c r="K5" s="1">
        <v>2.0569999999999999</v>
      </c>
      <c r="L5" s="1">
        <v>37.869999999999997</v>
      </c>
    </row>
    <row r="6" spans="1:12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>
        <v>9</v>
      </c>
      <c r="G6" s="1">
        <v>397.9</v>
      </c>
      <c r="H6" s="1">
        <v>403.6</v>
      </c>
      <c r="I6" s="1">
        <v>81.191999999999993</v>
      </c>
      <c r="J6" s="1">
        <v>16539</v>
      </c>
      <c r="K6" s="1">
        <v>2.0659999999999998</v>
      </c>
      <c r="L6" s="1">
        <v>37.880000000000003</v>
      </c>
    </row>
    <row r="7" spans="1:12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>
        <v>10</v>
      </c>
      <c r="G7" s="1">
        <v>447.7</v>
      </c>
      <c r="H7" s="1">
        <v>453.5</v>
      </c>
      <c r="I7" s="1">
        <v>76.742000000000004</v>
      </c>
      <c r="J7" s="1">
        <v>15663</v>
      </c>
      <c r="K7" s="1">
        <v>2.0830000000000002</v>
      </c>
      <c r="L7" s="1">
        <v>37.917999999999999</v>
      </c>
    </row>
    <row r="8" spans="1:12">
      <c r="A8" s="1" t="s">
        <v>43</v>
      </c>
      <c r="B8" s="1" t="s">
        <v>44</v>
      </c>
      <c r="C8" s="1" t="s">
        <v>45</v>
      </c>
      <c r="D8" s="1" t="s">
        <v>46</v>
      </c>
      <c r="E8" s="1" t="s">
        <v>47</v>
      </c>
      <c r="F8" s="1">
        <v>11</v>
      </c>
      <c r="G8" s="1">
        <v>497.4</v>
      </c>
      <c r="H8" s="1">
        <v>503.3</v>
      </c>
      <c r="I8" s="1">
        <v>72.760000000000005</v>
      </c>
      <c r="J8" s="1">
        <v>14855</v>
      </c>
      <c r="K8" s="1">
        <v>2.093</v>
      </c>
      <c r="L8" s="1">
        <v>37.906999999999996</v>
      </c>
    </row>
    <row r="9" spans="1:12">
      <c r="A9" s="1" t="s">
        <v>43</v>
      </c>
      <c r="B9" s="1" t="s">
        <v>44</v>
      </c>
      <c r="C9" s="1" t="s">
        <v>45</v>
      </c>
      <c r="D9" s="1" t="s">
        <v>46</v>
      </c>
      <c r="E9" s="1" t="s">
        <v>47</v>
      </c>
      <c r="F9" s="1">
        <v>12</v>
      </c>
      <c r="G9" s="1">
        <v>547.20000000000005</v>
      </c>
      <c r="H9" s="1">
        <v>553</v>
      </c>
      <c r="I9" s="1">
        <v>68.980999999999995</v>
      </c>
      <c r="J9" s="1">
        <v>14063</v>
      </c>
      <c r="K9" s="1">
        <v>2.0779999999999998</v>
      </c>
      <c r="L9" s="1">
        <v>37.904000000000003</v>
      </c>
    </row>
    <row r="10" spans="1:12">
      <c r="A10" s="1" t="s">
        <v>43</v>
      </c>
      <c r="B10" s="1" t="s">
        <v>44</v>
      </c>
      <c r="C10" s="1" t="s">
        <v>45</v>
      </c>
      <c r="D10" s="1" t="s">
        <v>46</v>
      </c>
      <c r="E10" s="1" t="s">
        <v>47</v>
      </c>
      <c r="F10" s="1">
        <v>13</v>
      </c>
      <c r="G10" s="1">
        <v>596.9</v>
      </c>
      <c r="H10" s="1">
        <v>602.5</v>
      </c>
      <c r="I10" s="1">
        <v>65.254000000000005</v>
      </c>
      <c r="J10" s="1">
        <v>13338</v>
      </c>
      <c r="K10" s="1">
        <v>2.097</v>
      </c>
      <c r="L10" s="1">
        <v>37.920999999999999</v>
      </c>
    </row>
    <row r="11" spans="1:12">
      <c r="A11" s="1" t="s">
        <v>43</v>
      </c>
      <c r="B11" s="1" t="s">
        <v>44</v>
      </c>
      <c r="C11" s="1" t="s">
        <v>45</v>
      </c>
      <c r="D11" s="1" t="s">
        <v>46</v>
      </c>
      <c r="E11" s="1" t="s">
        <v>47</v>
      </c>
      <c r="F11" s="1">
        <v>14</v>
      </c>
      <c r="G11" s="1">
        <v>646.6</v>
      </c>
      <c r="H11" s="1">
        <v>652.29999999999995</v>
      </c>
      <c r="I11" s="1">
        <v>61.786000000000001</v>
      </c>
      <c r="J11" s="1">
        <v>12617</v>
      </c>
      <c r="K11" s="1">
        <v>2.0859999999999999</v>
      </c>
      <c r="L11" s="1">
        <v>37.924999999999997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>
      <c r="A13" s="1" t="s">
        <v>43</v>
      </c>
      <c r="B13" s="1" t="s">
        <v>48</v>
      </c>
      <c r="C13" s="1" t="s">
        <v>49</v>
      </c>
      <c r="D13" s="1" t="s">
        <v>50</v>
      </c>
      <c r="E13" s="1" t="s">
        <v>51</v>
      </c>
      <c r="F13" s="1">
        <v>5</v>
      </c>
      <c r="G13" s="1">
        <v>199</v>
      </c>
      <c r="H13" s="1">
        <v>204.8</v>
      </c>
      <c r="I13" s="1">
        <v>65.138999999999996</v>
      </c>
      <c r="J13" s="1">
        <v>13282</v>
      </c>
      <c r="K13" s="1">
        <v>2.16</v>
      </c>
      <c r="L13" s="1">
        <v>37.945</v>
      </c>
    </row>
    <row r="14" spans="1:12">
      <c r="A14" s="1" t="s">
        <v>43</v>
      </c>
      <c r="B14" s="1" t="s">
        <v>48</v>
      </c>
      <c r="C14" s="1" t="s">
        <v>49</v>
      </c>
      <c r="D14" s="1" t="s">
        <v>50</v>
      </c>
      <c r="E14" s="1" t="s">
        <v>51</v>
      </c>
      <c r="F14" s="1">
        <v>6</v>
      </c>
      <c r="G14" s="1">
        <v>248.7</v>
      </c>
      <c r="H14" s="1">
        <v>254.4</v>
      </c>
      <c r="I14" s="1">
        <v>62.154000000000003</v>
      </c>
      <c r="J14" s="1">
        <v>12697</v>
      </c>
      <c r="K14" s="1">
        <v>2.0649999999999999</v>
      </c>
      <c r="L14" s="1">
        <v>37.930999999999997</v>
      </c>
    </row>
    <row r="15" spans="1:12">
      <c r="A15" s="1" t="s">
        <v>43</v>
      </c>
      <c r="B15" s="1" t="s">
        <v>48</v>
      </c>
      <c r="C15" s="1" t="s">
        <v>49</v>
      </c>
      <c r="D15" s="1" t="s">
        <v>50</v>
      </c>
      <c r="E15" s="1" t="s">
        <v>51</v>
      </c>
      <c r="F15" s="1">
        <v>7</v>
      </c>
      <c r="G15" s="1">
        <v>298.5</v>
      </c>
      <c r="H15" s="1">
        <v>304.3</v>
      </c>
      <c r="I15" s="1">
        <v>58.936</v>
      </c>
      <c r="J15" s="1">
        <v>12034</v>
      </c>
      <c r="K15" s="1">
        <v>2.08</v>
      </c>
      <c r="L15" s="1">
        <v>37.988</v>
      </c>
    </row>
    <row r="16" spans="1:12">
      <c r="A16" s="1" t="s">
        <v>43</v>
      </c>
      <c r="B16" s="1" t="s">
        <v>48</v>
      </c>
      <c r="C16" s="1" t="s">
        <v>49</v>
      </c>
      <c r="D16" s="1" t="s">
        <v>50</v>
      </c>
      <c r="E16" s="1" t="s">
        <v>51</v>
      </c>
      <c r="F16" s="1">
        <v>8</v>
      </c>
      <c r="G16" s="1">
        <v>348.2</v>
      </c>
      <c r="H16" s="1">
        <v>353.8</v>
      </c>
      <c r="I16" s="1">
        <v>55.767000000000003</v>
      </c>
      <c r="J16" s="1">
        <v>11401</v>
      </c>
      <c r="K16" s="1">
        <v>2.12</v>
      </c>
      <c r="L16" s="1">
        <v>37.959000000000003</v>
      </c>
    </row>
    <row r="17" spans="1:12">
      <c r="A17" s="1" t="s">
        <v>43</v>
      </c>
      <c r="B17" s="1" t="s">
        <v>48</v>
      </c>
      <c r="C17" s="1" t="s">
        <v>49</v>
      </c>
      <c r="D17" s="1" t="s">
        <v>50</v>
      </c>
      <c r="E17" s="1" t="s">
        <v>51</v>
      </c>
      <c r="F17" s="1">
        <v>9</v>
      </c>
      <c r="G17" s="1">
        <v>397.9</v>
      </c>
      <c r="H17" s="1">
        <v>403.8</v>
      </c>
      <c r="I17" s="1">
        <v>52.628</v>
      </c>
      <c r="J17" s="1">
        <v>10769</v>
      </c>
      <c r="K17" s="1">
        <v>2.1040000000000001</v>
      </c>
      <c r="L17" s="1">
        <v>37.960999999999999</v>
      </c>
    </row>
    <row r="18" spans="1:12">
      <c r="A18" s="1" t="s">
        <v>43</v>
      </c>
      <c r="B18" s="1" t="s">
        <v>48</v>
      </c>
      <c r="C18" s="1" t="s">
        <v>49</v>
      </c>
      <c r="D18" s="1" t="s">
        <v>50</v>
      </c>
      <c r="E18" s="1" t="s">
        <v>51</v>
      </c>
      <c r="F18" s="1">
        <v>10</v>
      </c>
      <c r="G18" s="1">
        <v>447.7</v>
      </c>
      <c r="H18" s="1">
        <v>453.5</v>
      </c>
      <c r="I18" s="1">
        <v>49.845999999999997</v>
      </c>
      <c r="J18" s="1">
        <v>10184</v>
      </c>
      <c r="K18" s="1">
        <v>2.1419999999999999</v>
      </c>
      <c r="L18" s="1">
        <v>38.012999999999998</v>
      </c>
    </row>
    <row r="19" spans="1:12">
      <c r="A19" s="1" t="s">
        <v>43</v>
      </c>
      <c r="B19" s="1" t="s">
        <v>48</v>
      </c>
      <c r="C19" s="1" t="s">
        <v>49</v>
      </c>
      <c r="D19" s="1" t="s">
        <v>50</v>
      </c>
      <c r="E19" s="1" t="s">
        <v>51</v>
      </c>
      <c r="F19" s="1">
        <v>11</v>
      </c>
      <c r="G19" s="1">
        <v>497.4</v>
      </c>
      <c r="H19" s="1">
        <v>503.3</v>
      </c>
      <c r="I19" s="1">
        <v>47.097999999999999</v>
      </c>
      <c r="J19" s="1">
        <v>9635</v>
      </c>
      <c r="K19" s="1">
        <v>2.129</v>
      </c>
      <c r="L19" s="1">
        <v>37.981000000000002</v>
      </c>
    </row>
    <row r="20" spans="1:12">
      <c r="A20" s="1" t="s">
        <v>43</v>
      </c>
      <c r="B20" s="1" t="s">
        <v>48</v>
      </c>
      <c r="C20" s="1" t="s">
        <v>49</v>
      </c>
      <c r="D20" s="1" t="s">
        <v>50</v>
      </c>
      <c r="E20" s="1" t="s">
        <v>51</v>
      </c>
      <c r="F20" s="1">
        <v>12</v>
      </c>
      <c r="G20" s="1">
        <v>547.20000000000005</v>
      </c>
      <c r="H20" s="1">
        <v>553</v>
      </c>
      <c r="I20" s="1">
        <v>44.540999999999997</v>
      </c>
      <c r="J20" s="1">
        <v>9118</v>
      </c>
      <c r="K20" s="1">
        <v>2.1030000000000002</v>
      </c>
      <c r="L20" s="1">
        <v>38.020000000000003</v>
      </c>
    </row>
    <row r="21" spans="1:12">
      <c r="A21" s="1" t="s">
        <v>43</v>
      </c>
      <c r="B21" s="1" t="s">
        <v>48</v>
      </c>
      <c r="C21" s="1" t="s">
        <v>49</v>
      </c>
      <c r="D21" s="1" t="s">
        <v>50</v>
      </c>
      <c r="E21" s="1" t="s">
        <v>51</v>
      </c>
      <c r="F21" s="1">
        <v>13</v>
      </c>
      <c r="G21" s="1">
        <v>596.9</v>
      </c>
      <c r="H21" s="1">
        <v>602.79999999999995</v>
      </c>
      <c r="I21" s="1">
        <v>42.110999999999997</v>
      </c>
      <c r="J21" s="1">
        <v>8620</v>
      </c>
      <c r="K21" s="1">
        <v>2.0859999999999999</v>
      </c>
      <c r="L21" s="1">
        <v>38.093000000000004</v>
      </c>
    </row>
    <row r="22" spans="1:12">
      <c r="A22" s="1" t="s">
        <v>43</v>
      </c>
      <c r="B22" s="1" t="s">
        <v>48</v>
      </c>
      <c r="C22" s="1" t="s">
        <v>49</v>
      </c>
      <c r="D22" s="1" t="s">
        <v>50</v>
      </c>
      <c r="E22" s="1" t="s">
        <v>51</v>
      </c>
      <c r="F22" s="1">
        <v>14</v>
      </c>
      <c r="G22" s="1">
        <v>646.6</v>
      </c>
      <c r="H22" s="1">
        <v>652.5</v>
      </c>
      <c r="I22" s="1">
        <v>39.868000000000002</v>
      </c>
      <c r="J22" s="1">
        <v>8158</v>
      </c>
      <c r="K22" s="1">
        <v>2.1379999999999999</v>
      </c>
      <c r="L22" s="1">
        <v>38.015999999999998</v>
      </c>
    </row>
    <row r="23" spans="1:1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>
      <c r="A24" s="1" t="s">
        <v>43</v>
      </c>
      <c r="B24" s="1" t="s">
        <v>52</v>
      </c>
      <c r="C24" s="1" t="s">
        <v>53</v>
      </c>
      <c r="D24" s="1" t="s">
        <v>54</v>
      </c>
      <c r="E24" s="1" t="s">
        <v>55</v>
      </c>
      <c r="F24" s="1">
        <v>5</v>
      </c>
      <c r="G24" s="1">
        <v>199</v>
      </c>
      <c r="H24" s="1">
        <v>204.8</v>
      </c>
      <c r="I24" s="1">
        <v>55.828000000000003</v>
      </c>
      <c r="J24" s="1">
        <v>11370</v>
      </c>
      <c r="K24" s="1">
        <v>-2.7290000000000001</v>
      </c>
      <c r="L24" s="1">
        <v>23.936</v>
      </c>
    </row>
    <row r="25" spans="1:12">
      <c r="A25" s="1" t="s">
        <v>43</v>
      </c>
      <c r="B25" s="1" t="s">
        <v>52</v>
      </c>
      <c r="C25" s="1" t="s">
        <v>53</v>
      </c>
      <c r="D25" s="1" t="s">
        <v>54</v>
      </c>
      <c r="E25" s="1" t="s">
        <v>55</v>
      </c>
      <c r="F25" s="1">
        <v>6</v>
      </c>
      <c r="G25" s="1">
        <v>248.7</v>
      </c>
      <c r="H25" s="1">
        <v>254.4</v>
      </c>
      <c r="I25" s="1">
        <v>53.023000000000003</v>
      </c>
      <c r="J25" s="1">
        <v>10848</v>
      </c>
      <c r="K25" s="1">
        <v>-2.742</v>
      </c>
      <c r="L25" s="1">
        <v>23.974</v>
      </c>
    </row>
    <row r="26" spans="1:12">
      <c r="A26" s="1" t="s">
        <v>43</v>
      </c>
      <c r="B26" s="1" t="s">
        <v>52</v>
      </c>
      <c r="C26" s="1" t="s">
        <v>53</v>
      </c>
      <c r="D26" s="1" t="s">
        <v>54</v>
      </c>
      <c r="E26" s="1" t="s">
        <v>55</v>
      </c>
      <c r="F26" s="1">
        <v>7</v>
      </c>
      <c r="G26" s="1">
        <v>298.5</v>
      </c>
      <c r="H26" s="1">
        <v>304.3</v>
      </c>
      <c r="I26" s="1">
        <v>50.268000000000001</v>
      </c>
      <c r="J26" s="1">
        <v>10298</v>
      </c>
      <c r="K26" s="1">
        <v>-2.7069999999999999</v>
      </c>
      <c r="L26" s="1">
        <v>23.949000000000002</v>
      </c>
    </row>
    <row r="27" spans="1:12">
      <c r="A27" s="1" t="s">
        <v>43</v>
      </c>
      <c r="B27" s="1" t="s">
        <v>52</v>
      </c>
      <c r="C27" s="1" t="s">
        <v>53</v>
      </c>
      <c r="D27" s="1" t="s">
        <v>54</v>
      </c>
      <c r="E27" s="1" t="s">
        <v>55</v>
      </c>
      <c r="F27" s="1">
        <v>8</v>
      </c>
      <c r="G27" s="1">
        <v>348.2</v>
      </c>
      <c r="H27" s="1">
        <v>353.8</v>
      </c>
      <c r="I27" s="1">
        <v>47.648000000000003</v>
      </c>
      <c r="J27" s="1">
        <v>9751</v>
      </c>
      <c r="K27" s="1">
        <v>-2.7370000000000001</v>
      </c>
      <c r="L27" s="1">
        <v>23.989000000000001</v>
      </c>
    </row>
    <row r="28" spans="1:12">
      <c r="A28" s="1" t="s">
        <v>43</v>
      </c>
      <c r="B28" s="1" t="s">
        <v>52</v>
      </c>
      <c r="C28" s="1" t="s">
        <v>53</v>
      </c>
      <c r="D28" s="1" t="s">
        <v>54</v>
      </c>
      <c r="E28" s="1" t="s">
        <v>55</v>
      </c>
      <c r="F28" s="1">
        <v>9</v>
      </c>
      <c r="G28" s="1">
        <v>397.9</v>
      </c>
      <c r="H28" s="1">
        <v>403.8</v>
      </c>
      <c r="I28" s="1">
        <v>45.121000000000002</v>
      </c>
      <c r="J28" s="1">
        <v>9229</v>
      </c>
      <c r="K28" s="1">
        <v>-2.6829999999999998</v>
      </c>
      <c r="L28" s="1">
        <v>24.010999999999999</v>
      </c>
    </row>
    <row r="29" spans="1:12">
      <c r="A29" s="1" t="s">
        <v>43</v>
      </c>
      <c r="B29" s="1" t="s">
        <v>52</v>
      </c>
      <c r="C29" s="1" t="s">
        <v>53</v>
      </c>
      <c r="D29" s="1" t="s">
        <v>54</v>
      </c>
      <c r="E29" s="1" t="s">
        <v>55</v>
      </c>
      <c r="F29" s="1">
        <v>10</v>
      </c>
      <c r="G29" s="1">
        <v>447.7</v>
      </c>
      <c r="H29" s="1">
        <v>453.5</v>
      </c>
      <c r="I29" s="1">
        <v>42.703000000000003</v>
      </c>
      <c r="J29" s="1">
        <v>8747</v>
      </c>
      <c r="K29" s="1">
        <v>-2.6859999999999999</v>
      </c>
      <c r="L29" s="1">
        <v>24.094999999999999</v>
      </c>
    </row>
    <row r="30" spans="1:12">
      <c r="A30" s="1" t="s">
        <v>43</v>
      </c>
      <c r="B30" s="1" t="s">
        <v>52</v>
      </c>
      <c r="C30" s="1" t="s">
        <v>53</v>
      </c>
      <c r="D30" s="1" t="s">
        <v>54</v>
      </c>
      <c r="E30" s="1" t="s">
        <v>55</v>
      </c>
      <c r="F30" s="1">
        <v>11</v>
      </c>
      <c r="G30" s="1">
        <v>497.4</v>
      </c>
      <c r="H30" s="1">
        <v>503.3</v>
      </c>
      <c r="I30" s="1">
        <v>40.435000000000002</v>
      </c>
      <c r="J30" s="1">
        <v>8268</v>
      </c>
      <c r="K30" s="1">
        <v>-2.6320000000000001</v>
      </c>
      <c r="L30" s="1">
        <v>24.042999999999999</v>
      </c>
    </row>
    <row r="31" spans="1:12">
      <c r="A31" s="1" t="s">
        <v>43</v>
      </c>
      <c r="B31" s="1" t="s">
        <v>52</v>
      </c>
      <c r="C31" s="1" t="s">
        <v>53</v>
      </c>
      <c r="D31" s="1" t="s">
        <v>54</v>
      </c>
      <c r="E31" s="1" t="s">
        <v>55</v>
      </c>
      <c r="F31" s="1">
        <v>12</v>
      </c>
      <c r="G31" s="1">
        <v>547.20000000000005</v>
      </c>
      <c r="H31" s="1">
        <v>553</v>
      </c>
      <c r="I31" s="1">
        <v>38.22</v>
      </c>
      <c r="J31" s="1">
        <v>7827</v>
      </c>
      <c r="K31" s="1">
        <v>-2.6869999999999998</v>
      </c>
      <c r="L31" s="1">
        <v>24.053000000000001</v>
      </c>
    </row>
    <row r="32" spans="1:12">
      <c r="A32" s="1" t="s">
        <v>43</v>
      </c>
      <c r="B32" s="1" t="s">
        <v>52</v>
      </c>
      <c r="C32" s="1" t="s">
        <v>53</v>
      </c>
      <c r="D32" s="1" t="s">
        <v>54</v>
      </c>
      <c r="E32" s="1" t="s">
        <v>55</v>
      </c>
      <c r="F32" s="1">
        <v>13</v>
      </c>
      <c r="G32" s="1">
        <v>596.9</v>
      </c>
      <c r="H32" s="1">
        <v>602.79999999999995</v>
      </c>
      <c r="I32" s="1">
        <v>36.133000000000003</v>
      </c>
      <c r="J32" s="1">
        <v>7402</v>
      </c>
      <c r="K32" s="1">
        <v>-2.6240000000000001</v>
      </c>
      <c r="L32" s="1">
        <v>24.073</v>
      </c>
    </row>
    <row r="33" spans="1:12">
      <c r="A33" s="1" t="s">
        <v>43</v>
      </c>
      <c r="B33" s="1" t="s">
        <v>52</v>
      </c>
      <c r="C33" s="1" t="s">
        <v>53</v>
      </c>
      <c r="D33" s="1" t="s">
        <v>54</v>
      </c>
      <c r="E33" s="1" t="s">
        <v>55</v>
      </c>
      <c r="F33" s="1">
        <v>14</v>
      </c>
      <c r="G33" s="1">
        <v>646.6</v>
      </c>
      <c r="H33" s="1">
        <v>652.5</v>
      </c>
      <c r="I33" s="1">
        <v>34.215000000000003</v>
      </c>
      <c r="J33" s="1">
        <v>6993</v>
      </c>
      <c r="K33" s="1">
        <v>-2.6669999999999998</v>
      </c>
      <c r="L33" s="1">
        <v>24.071999999999999</v>
      </c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1" t="s">
        <v>43</v>
      </c>
      <c r="B35" s="1" t="s">
        <v>56</v>
      </c>
      <c r="C35" s="1" t="s">
        <v>57</v>
      </c>
      <c r="D35" s="1" t="s">
        <v>58</v>
      </c>
      <c r="E35" s="1" t="s">
        <v>59</v>
      </c>
      <c r="F35" s="1">
        <v>5</v>
      </c>
      <c r="G35" s="1">
        <v>199</v>
      </c>
      <c r="H35" s="1">
        <v>204.8</v>
      </c>
      <c r="I35" s="1">
        <v>73.866</v>
      </c>
      <c r="J35" s="1">
        <v>15067</v>
      </c>
      <c r="K35" s="1">
        <v>-2.6850000000000001</v>
      </c>
      <c r="L35" s="1">
        <v>23.942</v>
      </c>
    </row>
    <row r="36" spans="1:12">
      <c r="A36" s="1" t="s">
        <v>43</v>
      </c>
      <c r="B36" s="1" t="s">
        <v>56</v>
      </c>
      <c r="C36" s="1" t="s">
        <v>57</v>
      </c>
      <c r="D36" s="1" t="s">
        <v>58</v>
      </c>
      <c r="E36" s="1" t="s">
        <v>59</v>
      </c>
      <c r="F36" s="1">
        <v>6</v>
      </c>
      <c r="G36" s="1">
        <v>248.7</v>
      </c>
      <c r="H36" s="1">
        <v>254.4</v>
      </c>
      <c r="I36" s="1">
        <v>70.406999999999996</v>
      </c>
      <c r="J36" s="1">
        <v>14376</v>
      </c>
      <c r="K36" s="1">
        <v>-2.677</v>
      </c>
      <c r="L36" s="1">
        <v>23.934999999999999</v>
      </c>
    </row>
    <row r="37" spans="1:12">
      <c r="A37" s="1" t="s">
        <v>43</v>
      </c>
      <c r="B37" s="1" t="s">
        <v>56</v>
      </c>
      <c r="C37" s="1" t="s">
        <v>57</v>
      </c>
      <c r="D37" s="1" t="s">
        <v>58</v>
      </c>
      <c r="E37" s="1" t="s">
        <v>59</v>
      </c>
      <c r="F37" s="1">
        <v>7</v>
      </c>
      <c r="G37" s="1">
        <v>298.7</v>
      </c>
      <c r="H37" s="1">
        <v>304.3</v>
      </c>
      <c r="I37" s="1">
        <v>66.715000000000003</v>
      </c>
      <c r="J37" s="1">
        <v>13651</v>
      </c>
      <c r="K37" s="1">
        <v>-2.694</v>
      </c>
      <c r="L37" s="1">
        <v>23.934000000000001</v>
      </c>
    </row>
    <row r="38" spans="1:12">
      <c r="A38" s="1" t="s">
        <v>43</v>
      </c>
      <c r="B38" s="1" t="s">
        <v>56</v>
      </c>
      <c r="C38" s="1" t="s">
        <v>57</v>
      </c>
      <c r="D38" s="1" t="s">
        <v>58</v>
      </c>
      <c r="E38" s="1" t="s">
        <v>59</v>
      </c>
      <c r="F38" s="1">
        <v>8</v>
      </c>
      <c r="G38" s="1">
        <v>348.2</v>
      </c>
      <c r="H38" s="1">
        <v>353.8</v>
      </c>
      <c r="I38" s="1">
        <v>63.213999999999999</v>
      </c>
      <c r="J38" s="1">
        <v>12921</v>
      </c>
      <c r="K38" s="1">
        <v>-2.7050000000000001</v>
      </c>
      <c r="L38" s="1">
        <v>23.984000000000002</v>
      </c>
    </row>
    <row r="39" spans="1:12">
      <c r="A39" s="1" t="s">
        <v>43</v>
      </c>
      <c r="B39" s="1" t="s">
        <v>56</v>
      </c>
      <c r="C39" s="1" t="s">
        <v>57</v>
      </c>
      <c r="D39" s="1" t="s">
        <v>58</v>
      </c>
      <c r="E39" s="1" t="s">
        <v>59</v>
      </c>
      <c r="F39" s="1">
        <v>9</v>
      </c>
      <c r="G39" s="1">
        <v>397.9</v>
      </c>
      <c r="H39" s="1">
        <v>403.8</v>
      </c>
      <c r="I39" s="1">
        <v>59.764000000000003</v>
      </c>
      <c r="J39" s="1">
        <v>12211</v>
      </c>
      <c r="K39" s="1">
        <v>-2.657</v>
      </c>
      <c r="L39" s="1">
        <v>23.972000000000001</v>
      </c>
    </row>
    <row r="40" spans="1:12">
      <c r="A40" s="1" t="s">
        <v>43</v>
      </c>
      <c r="B40" s="1" t="s">
        <v>56</v>
      </c>
      <c r="C40" s="1" t="s">
        <v>57</v>
      </c>
      <c r="D40" s="1" t="s">
        <v>58</v>
      </c>
      <c r="E40" s="1" t="s">
        <v>59</v>
      </c>
      <c r="F40" s="1">
        <v>10</v>
      </c>
      <c r="G40" s="1">
        <v>447.7</v>
      </c>
      <c r="H40" s="1">
        <v>453.5</v>
      </c>
      <c r="I40" s="1">
        <v>56.482999999999997</v>
      </c>
      <c r="J40" s="1">
        <v>11558</v>
      </c>
      <c r="K40" s="1">
        <v>-2.649</v>
      </c>
      <c r="L40" s="1">
        <v>23.998999999999999</v>
      </c>
    </row>
    <row r="41" spans="1:12">
      <c r="A41" s="1" t="s">
        <v>43</v>
      </c>
      <c r="B41" s="1" t="s">
        <v>56</v>
      </c>
      <c r="C41" s="1" t="s">
        <v>57</v>
      </c>
      <c r="D41" s="1" t="s">
        <v>58</v>
      </c>
      <c r="E41" s="1" t="s">
        <v>59</v>
      </c>
      <c r="F41" s="1">
        <v>11</v>
      </c>
      <c r="G41" s="1">
        <v>497.4</v>
      </c>
      <c r="H41" s="1">
        <v>503.3</v>
      </c>
      <c r="I41" s="1">
        <v>53.478999999999999</v>
      </c>
      <c r="J41" s="1">
        <v>10934</v>
      </c>
      <c r="K41" s="1">
        <v>-2.6539999999999999</v>
      </c>
      <c r="L41" s="1">
        <v>24.021999999999998</v>
      </c>
    </row>
    <row r="42" spans="1:12">
      <c r="A42" s="1" t="s">
        <v>43</v>
      </c>
      <c r="B42" s="1" t="s">
        <v>56</v>
      </c>
      <c r="C42" s="1" t="s">
        <v>57</v>
      </c>
      <c r="D42" s="1" t="s">
        <v>58</v>
      </c>
      <c r="E42" s="1" t="s">
        <v>59</v>
      </c>
      <c r="F42" s="1">
        <v>12</v>
      </c>
      <c r="G42" s="1">
        <v>547.20000000000005</v>
      </c>
      <c r="H42" s="1">
        <v>553</v>
      </c>
      <c r="I42" s="1">
        <v>50.488999999999997</v>
      </c>
      <c r="J42" s="1">
        <v>10333</v>
      </c>
      <c r="K42" s="1">
        <v>-2.6629999999999998</v>
      </c>
      <c r="L42" s="1">
        <v>24.03</v>
      </c>
    </row>
    <row r="43" spans="1:12">
      <c r="A43" s="1" t="s">
        <v>43</v>
      </c>
      <c r="B43" s="1" t="s">
        <v>56</v>
      </c>
      <c r="C43" s="1" t="s">
        <v>57</v>
      </c>
      <c r="D43" s="1" t="s">
        <v>58</v>
      </c>
      <c r="E43" s="1" t="s">
        <v>59</v>
      </c>
      <c r="F43" s="1">
        <v>13</v>
      </c>
      <c r="G43" s="1">
        <v>596.9</v>
      </c>
      <c r="H43" s="1">
        <v>602.79999999999995</v>
      </c>
      <c r="I43" s="1">
        <v>47.741999999999997</v>
      </c>
      <c r="J43" s="1">
        <v>9770</v>
      </c>
      <c r="K43" s="1">
        <v>-2.6640000000000001</v>
      </c>
      <c r="L43" s="1">
        <v>24.027000000000001</v>
      </c>
    </row>
    <row r="44" spans="1:12">
      <c r="A44" s="1" t="s">
        <v>43</v>
      </c>
      <c r="B44" s="1" t="s">
        <v>56</v>
      </c>
      <c r="C44" s="1" t="s">
        <v>57</v>
      </c>
      <c r="D44" s="1" t="s">
        <v>58</v>
      </c>
      <c r="E44" s="1" t="s">
        <v>59</v>
      </c>
      <c r="F44" s="1">
        <v>14</v>
      </c>
      <c r="G44" s="1">
        <v>646.6</v>
      </c>
      <c r="H44" s="1">
        <v>652.5</v>
      </c>
      <c r="I44" s="1">
        <v>45.152999999999999</v>
      </c>
      <c r="J44" s="1">
        <v>9233</v>
      </c>
      <c r="K44" s="1">
        <v>-2.681</v>
      </c>
      <c r="L44" s="1">
        <v>24.027999999999999</v>
      </c>
    </row>
    <row r="45" spans="1:1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>
      <c r="A46" s="1" t="s">
        <v>43</v>
      </c>
      <c r="B46" s="1" t="s">
        <v>60</v>
      </c>
      <c r="C46" s="1" t="s">
        <v>61</v>
      </c>
      <c r="D46" s="1" t="s">
        <v>62</v>
      </c>
      <c r="E46" s="1" t="s">
        <v>51</v>
      </c>
      <c r="F46" s="1">
        <v>5</v>
      </c>
      <c r="G46" s="1">
        <v>199</v>
      </c>
      <c r="H46" s="1">
        <v>204.8</v>
      </c>
      <c r="I46" s="1">
        <v>53.067</v>
      </c>
      <c r="J46" s="1">
        <v>10830</v>
      </c>
      <c r="K46" s="1">
        <v>2.109</v>
      </c>
      <c r="L46" s="1">
        <v>37.969000000000001</v>
      </c>
    </row>
    <row r="47" spans="1:12">
      <c r="A47" s="1" t="s">
        <v>43</v>
      </c>
      <c r="B47" s="1" t="s">
        <v>60</v>
      </c>
      <c r="C47" s="1" t="s">
        <v>61</v>
      </c>
      <c r="D47" s="1" t="s">
        <v>62</v>
      </c>
      <c r="E47" s="1" t="s">
        <v>51</v>
      </c>
      <c r="F47" s="1">
        <v>6</v>
      </c>
      <c r="G47" s="1">
        <v>248.7</v>
      </c>
      <c r="H47" s="1">
        <v>254.6</v>
      </c>
      <c r="I47" s="1">
        <v>50.439</v>
      </c>
      <c r="J47" s="1">
        <v>10308</v>
      </c>
      <c r="K47" s="1">
        <v>2.0550000000000002</v>
      </c>
      <c r="L47" s="1">
        <v>37.988999999999997</v>
      </c>
    </row>
    <row r="48" spans="1:12">
      <c r="A48" s="1" t="s">
        <v>43</v>
      </c>
      <c r="B48" s="1" t="s">
        <v>60</v>
      </c>
      <c r="C48" s="1" t="s">
        <v>61</v>
      </c>
      <c r="D48" s="1" t="s">
        <v>62</v>
      </c>
      <c r="E48" s="1" t="s">
        <v>51</v>
      </c>
      <c r="F48" s="1">
        <v>7</v>
      </c>
      <c r="G48" s="1">
        <v>298.7</v>
      </c>
      <c r="H48" s="1">
        <v>304.3</v>
      </c>
      <c r="I48" s="1">
        <v>47.802</v>
      </c>
      <c r="J48" s="1">
        <v>9778</v>
      </c>
      <c r="K48" s="1">
        <v>2.073</v>
      </c>
      <c r="L48" s="1">
        <v>37.972999999999999</v>
      </c>
    </row>
    <row r="49" spans="1:12">
      <c r="A49" s="1" t="s">
        <v>43</v>
      </c>
      <c r="B49" s="1" t="s">
        <v>60</v>
      </c>
      <c r="C49" s="1" t="s">
        <v>61</v>
      </c>
      <c r="D49" s="1" t="s">
        <v>62</v>
      </c>
      <c r="E49" s="1" t="s">
        <v>51</v>
      </c>
      <c r="F49" s="1">
        <v>8</v>
      </c>
      <c r="G49" s="1">
        <v>348.2</v>
      </c>
      <c r="H49" s="1">
        <v>354</v>
      </c>
      <c r="I49" s="1">
        <v>45.194000000000003</v>
      </c>
      <c r="J49" s="1">
        <v>9252</v>
      </c>
      <c r="K49" s="1">
        <v>2.085</v>
      </c>
      <c r="L49" s="1">
        <v>37.975000000000001</v>
      </c>
    </row>
    <row r="50" spans="1:12">
      <c r="A50" s="1" t="s">
        <v>43</v>
      </c>
      <c r="B50" s="1" t="s">
        <v>60</v>
      </c>
      <c r="C50" s="1" t="s">
        <v>61</v>
      </c>
      <c r="D50" s="1" t="s">
        <v>62</v>
      </c>
      <c r="E50" s="1" t="s">
        <v>51</v>
      </c>
      <c r="F50" s="1">
        <v>9</v>
      </c>
      <c r="G50" s="1">
        <v>397.9</v>
      </c>
      <c r="H50" s="1">
        <v>403.8</v>
      </c>
      <c r="I50" s="1">
        <v>42.792999999999999</v>
      </c>
      <c r="J50" s="1">
        <v>8758</v>
      </c>
      <c r="K50" s="1">
        <v>2.1269999999999998</v>
      </c>
      <c r="L50" s="1">
        <v>38.079000000000001</v>
      </c>
    </row>
    <row r="51" spans="1:12">
      <c r="A51" s="1" t="s">
        <v>43</v>
      </c>
      <c r="B51" s="1" t="s">
        <v>60</v>
      </c>
      <c r="C51" s="1" t="s">
        <v>61</v>
      </c>
      <c r="D51" s="1" t="s">
        <v>62</v>
      </c>
      <c r="E51" s="1" t="s">
        <v>51</v>
      </c>
      <c r="F51" s="1">
        <v>10</v>
      </c>
      <c r="G51" s="1">
        <v>447.7</v>
      </c>
      <c r="H51" s="1">
        <v>453.5</v>
      </c>
      <c r="I51" s="1">
        <v>40.395000000000003</v>
      </c>
      <c r="J51" s="1">
        <v>8271</v>
      </c>
      <c r="K51" s="1">
        <v>2.1829999999999998</v>
      </c>
      <c r="L51" s="1">
        <v>38.088000000000001</v>
      </c>
    </row>
    <row r="52" spans="1:12">
      <c r="A52" s="1" t="s">
        <v>43</v>
      </c>
      <c r="B52" s="1" t="s">
        <v>60</v>
      </c>
      <c r="C52" s="1" t="s">
        <v>61</v>
      </c>
      <c r="D52" s="1" t="s">
        <v>62</v>
      </c>
      <c r="E52" s="1" t="s">
        <v>51</v>
      </c>
      <c r="F52" s="1">
        <v>11</v>
      </c>
      <c r="G52" s="1">
        <v>497.6</v>
      </c>
      <c r="H52" s="1">
        <v>503.3</v>
      </c>
      <c r="I52" s="1">
        <v>38.262999999999998</v>
      </c>
      <c r="J52" s="1">
        <v>7823</v>
      </c>
      <c r="K52" s="1">
        <v>2.1459999999999999</v>
      </c>
      <c r="L52" s="1">
        <v>38.017000000000003</v>
      </c>
    </row>
    <row r="53" spans="1:12">
      <c r="A53" s="1" t="s">
        <v>43</v>
      </c>
      <c r="B53" s="1" t="s">
        <v>60</v>
      </c>
      <c r="C53" s="1" t="s">
        <v>61</v>
      </c>
      <c r="D53" s="1" t="s">
        <v>62</v>
      </c>
      <c r="E53" s="1" t="s">
        <v>51</v>
      </c>
      <c r="F53" s="1">
        <v>12</v>
      </c>
      <c r="G53" s="1">
        <v>547.4</v>
      </c>
      <c r="H53" s="1">
        <v>553</v>
      </c>
      <c r="I53" s="1">
        <v>36.15</v>
      </c>
      <c r="J53" s="1">
        <v>7400</v>
      </c>
      <c r="K53" s="1">
        <v>2.16</v>
      </c>
      <c r="L53" s="1">
        <v>38.069000000000003</v>
      </c>
    </row>
    <row r="54" spans="1:12">
      <c r="A54" s="1" t="s">
        <v>43</v>
      </c>
      <c r="B54" s="1" t="s">
        <v>60</v>
      </c>
      <c r="C54" s="1" t="s">
        <v>61</v>
      </c>
      <c r="D54" s="1" t="s">
        <v>62</v>
      </c>
      <c r="E54" s="1" t="s">
        <v>51</v>
      </c>
      <c r="F54" s="1">
        <v>13</v>
      </c>
      <c r="G54" s="1">
        <v>597.1</v>
      </c>
      <c r="H54" s="1">
        <v>602.79999999999995</v>
      </c>
      <c r="I54" s="1">
        <v>34.185000000000002</v>
      </c>
      <c r="J54" s="1">
        <v>6999</v>
      </c>
      <c r="K54" s="1">
        <v>2.137</v>
      </c>
      <c r="L54" s="1">
        <v>38.034999999999997</v>
      </c>
    </row>
    <row r="55" spans="1:12">
      <c r="A55" s="1" t="s">
        <v>43</v>
      </c>
      <c r="B55" s="1" t="s">
        <v>60</v>
      </c>
      <c r="C55" s="1" t="s">
        <v>61</v>
      </c>
      <c r="D55" s="1" t="s">
        <v>62</v>
      </c>
      <c r="E55" s="1" t="s">
        <v>51</v>
      </c>
      <c r="F55" s="1">
        <v>14</v>
      </c>
      <c r="G55" s="1">
        <v>646.9</v>
      </c>
      <c r="H55" s="1">
        <v>652.5</v>
      </c>
      <c r="I55" s="1">
        <v>32.345999999999997</v>
      </c>
      <c r="J55" s="1">
        <v>6624</v>
      </c>
      <c r="K55" s="1">
        <v>2.1869999999999998</v>
      </c>
      <c r="L55" s="1">
        <v>38.073</v>
      </c>
    </row>
    <row r="56" spans="1:1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>
      <c r="A57" s="1" t="s">
        <v>43</v>
      </c>
      <c r="B57" s="1" t="s">
        <v>63</v>
      </c>
      <c r="C57" s="1" t="s">
        <v>64</v>
      </c>
      <c r="D57" s="1" t="s">
        <v>65</v>
      </c>
      <c r="E57" s="1" t="s">
        <v>66</v>
      </c>
      <c r="F57" s="1">
        <v>5</v>
      </c>
      <c r="G57" s="1">
        <v>199</v>
      </c>
      <c r="H57" s="1">
        <v>204.8</v>
      </c>
      <c r="I57" s="1">
        <v>70.417000000000002</v>
      </c>
      <c r="J57" s="1">
        <v>14376</v>
      </c>
      <c r="K57" s="1">
        <v>-2.7040000000000002</v>
      </c>
      <c r="L57" s="1">
        <v>23.97</v>
      </c>
    </row>
    <row r="58" spans="1:12">
      <c r="A58" s="1" t="s">
        <v>43</v>
      </c>
      <c r="B58" s="1" t="s">
        <v>63</v>
      </c>
      <c r="C58" s="1" t="s">
        <v>64</v>
      </c>
      <c r="D58" s="1" t="s">
        <v>65</v>
      </c>
      <c r="E58" s="1" t="s">
        <v>66</v>
      </c>
      <c r="F58" s="1">
        <v>6</v>
      </c>
      <c r="G58" s="1">
        <v>248.7</v>
      </c>
      <c r="H58" s="1">
        <v>254.4</v>
      </c>
      <c r="I58" s="1">
        <v>67.069000000000003</v>
      </c>
      <c r="J58" s="1">
        <v>13721</v>
      </c>
      <c r="K58" s="1">
        <v>-2.6840000000000002</v>
      </c>
      <c r="L58" s="1">
        <v>23.968</v>
      </c>
    </row>
    <row r="59" spans="1:12">
      <c r="A59" s="1" t="s">
        <v>43</v>
      </c>
      <c r="B59" s="1" t="s">
        <v>63</v>
      </c>
      <c r="C59" s="1" t="s">
        <v>64</v>
      </c>
      <c r="D59" s="1" t="s">
        <v>65</v>
      </c>
      <c r="E59" s="1" t="s">
        <v>66</v>
      </c>
      <c r="F59" s="1">
        <v>7</v>
      </c>
      <c r="G59" s="1">
        <v>298.7</v>
      </c>
      <c r="H59" s="1">
        <v>304.3</v>
      </c>
      <c r="I59" s="1">
        <v>63.744</v>
      </c>
      <c r="J59" s="1">
        <v>13025</v>
      </c>
      <c r="K59" s="1">
        <v>-2.6629999999999998</v>
      </c>
      <c r="L59" s="1">
        <v>24.010999999999999</v>
      </c>
    </row>
    <row r="60" spans="1:12">
      <c r="A60" s="1" t="s">
        <v>43</v>
      </c>
      <c r="B60" s="1" t="s">
        <v>63</v>
      </c>
      <c r="C60" s="1" t="s">
        <v>64</v>
      </c>
      <c r="D60" s="1" t="s">
        <v>65</v>
      </c>
      <c r="E60" s="1" t="s">
        <v>66</v>
      </c>
      <c r="F60" s="1">
        <v>8</v>
      </c>
      <c r="G60" s="1">
        <v>348.2</v>
      </c>
      <c r="H60" s="1">
        <v>354</v>
      </c>
      <c r="I60" s="1">
        <v>60.347999999999999</v>
      </c>
      <c r="J60" s="1">
        <v>12336</v>
      </c>
      <c r="K60" s="1">
        <v>-2.6920000000000002</v>
      </c>
      <c r="L60" s="1">
        <v>23.986000000000001</v>
      </c>
    </row>
    <row r="61" spans="1:12">
      <c r="A61" s="1" t="s">
        <v>43</v>
      </c>
      <c r="B61" s="1" t="s">
        <v>63</v>
      </c>
      <c r="C61" s="1" t="s">
        <v>64</v>
      </c>
      <c r="D61" s="1" t="s">
        <v>65</v>
      </c>
      <c r="E61" s="1" t="s">
        <v>66</v>
      </c>
      <c r="F61" s="1">
        <v>9</v>
      </c>
      <c r="G61" s="1">
        <v>397.9</v>
      </c>
      <c r="H61" s="1">
        <v>403.8</v>
      </c>
      <c r="I61" s="1">
        <v>57.122999999999998</v>
      </c>
      <c r="J61" s="1">
        <v>11679</v>
      </c>
      <c r="K61" s="1">
        <v>-2.6579999999999999</v>
      </c>
      <c r="L61" s="1">
        <v>24.029</v>
      </c>
    </row>
    <row r="62" spans="1:12">
      <c r="A62" s="1" t="s">
        <v>43</v>
      </c>
      <c r="B62" s="1" t="s">
        <v>63</v>
      </c>
      <c r="C62" s="1" t="s">
        <v>64</v>
      </c>
      <c r="D62" s="1" t="s">
        <v>65</v>
      </c>
      <c r="E62" s="1" t="s">
        <v>66</v>
      </c>
      <c r="F62" s="1">
        <v>10</v>
      </c>
      <c r="G62" s="1">
        <v>447.7</v>
      </c>
      <c r="H62" s="1">
        <v>453.5</v>
      </c>
      <c r="I62" s="1">
        <v>54.006999999999998</v>
      </c>
      <c r="J62" s="1">
        <v>11048</v>
      </c>
      <c r="K62" s="1">
        <v>-2.6880000000000002</v>
      </c>
      <c r="L62" s="1">
        <v>24.074000000000002</v>
      </c>
    </row>
    <row r="63" spans="1:12">
      <c r="A63" s="1" t="s">
        <v>43</v>
      </c>
      <c r="B63" s="1" t="s">
        <v>63</v>
      </c>
      <c r="C63" s="1" t="s">
        <v>64</v>
      </c>
      <c r="D63" s="1" t="s">
        <v>65</v>
      </c>
      <c r="E63" s="1" t="s">
        <v>66</v>
      </c>
      <c r="F63" s="1">
        <v>11</v>
      </c>
      <c r="G63" s="1">
        <v>497.6</v>
      </c>
      <c r="H63" s="1">
        <v>503.3</v>
      </c>
      <c r="I63" s="1">
        <v>51.070999999999998</v>
      </c>
      <c r="J63" s="1">
        <v>10446</v>
      </c>
      <c r="K63" s="1">
        <v>-2.6880000000000002</v>
      </c>
      <c r="L63" s="1">
        <v>24.062999999999999</v>
      </c>
    </row>
    <row r="64" spans="1:12">
      <c r="A64" s="1" t="s">
        <v>43</v>
      </c>
      <c r="B64" s="1" t="s">
        <v>63</v>
      </c>
      <c r="C64" s="1" t="s">
        <v>64</v>
      </c>
      <c r="D64" s="1" t="s">
        <v>65</v>
      </c>
      <c r="E64" s="1" t="s">
        <v>66</v>
      </c>
      <c r="F64" s="1">
        <v>12</v>
      </c>
      <c r="G64" s="1">
        <v>547.20000000000005</v>
      </c>
      <c r="H64" s="1">
        <v>553</v>
      </c>
      <c r="I64" s="1">
        <v>48.253</v>
      </c>
      <c r="J64" s="1">
        <v>9878</v>
      </c>
      <c r="K64" s="1">
        <v>-2.6680000000000001</v>
      </c>
      <c r="L64" s="1">
        <v>24.052</v>
      </c>
    </row>
    <row r="65" spans="1:12">
      <c r="A65" s="1" t="s">
        <v>43</v>
      </c>
      <c r="B65" s="1" t="s">
        <v>63</v>
      </c>
      <c r="C65" s="1" t="s">
        <v>64</v>
      </c>
      <c r="D65" s="1" t="s">
        <v>65</v>
      </c>
      <c r="E65" s="1" t="s">
        <v>66</v>
      </c>
      <c r="F65" s="1">
        <v>13</v>
      </c>
      <c r="G65" s="1">
        <v>596.9</v>
      </c>
      <c r="H65" s="1">
        <v>602.79999999999995</v>
      </c>
      <c r="I65" s="1">
        <v>45.634999999999998</v>
      </c>
      <c r="J65" s="1">
        <v>9341</v>
      </c>
      <c r="K65" s="1">
        <v>-2.67</v>
      </c>
      <c r="L65" s="1">
        <v>24.081</v>
      </c>
    </row>
    <row r="66" spans="1:12">
      <c r="A66" s="1" t="s">
        <v>43</v>
      </c>
      <c r="B66" s="1" t="s">
        <v>63</v>
      </c>
      <c r="C66" s="1" t="s">
        <v>64</v>
      </c>
      <c r="D66" s="1" t="s">
        <v>65</v>
      </c>
      <c r="E66" s="1" t="s">
        <v>66</v>
      </c>
      <c r="F66" s="1">
        <v>14</v>
      </c>
      <c r="G66" s="1">
        <v>646.6</v>
      </c>
      <c r="H66" s="1">
        <v>652.5</v>
      </c>
      <c r="I66" s="1">
        <v>43.23</v>
      </c>
      <c r="J66" s="1">
        <v>8839</v>
      </c>
      <c r="K66" s="1">
        <v>-2.6789999999999998</v>
      </c>
      <c r="L66" s="1">
        <v>24.042000000000002</v>
      </c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1" t="s">
        <v>43</v>
      </c>
      <c r="B68" s="1" t="s">
        <v>67</v>
      </c>
      <c r="C68" s="1" t="s">
        <v>68</v>
      </c>
      <c r="D68" s="1" t="s">
        <v>69</v>
      </c>
      <c r="E68" s="1" t="s">
        <v>70</v>
      </c>
      <c r="F68" s="1">
        <v>5</v>
      </c>
      <c r="G68" s="1">
        <v>199</v>
      </c>
      <c r="H68" s="1">
        <v>204.8</v>
      </c>
      <c r="I68" s="1">
        <v>48.109000000000002</v>
      </c>
      <c r="J68" s="1">
        <v>9813</v>
      </c>
      <c r="K68" s="1">
        <v>-2.673</v>
      </c>
      <c r="L68" s="1">
        <v>24.088000000000001</v>
      </c>
    </row>
    <row r="69" spans="1:12">
      <c r="A69" s="1" t="s">
        <v>43</v>
      </c>
      <c r="B69" s="1" t="s">
        <v>67</v>
      </c>
      <c r="C69" s="1" t="s">
        <v>68</v>
      </c>
      <c r="D69" s="1" t="s">
        <v>69</v>
      </c>
      <c r="E69" s="1" t="s">
        <v>70</v>
      </c>
      <c r="F69" s="1">
        <v>6</v>
      </c>
      <c r="G69" s="1">
        <v>248.7</v>
      </c>
      <c r="H69" s="1">
        <v>254.6</v>
      </c>
      <c r="I69" s="1">
        <v>45.817</v>
      </c>
      <c r="J69" s="1">
        <v>9376</v>
      </c>
      <c r="K69" s="1">
        <v>-2.7149999999999999</v>
      </c>
      <c r="L69" s="1">
        <v>24.117000000000001</v>
      </c>
    </row>
    <row r="70" spans="1:12">
      <c r="A70" s="1" t="s">
        <v>43</v>
      </c>
      <c r="B70" s="1" t="s">
        <v>67</v>
      </c>
      <c r="C70" s="1" t="s">
        <v>68</v>
      </c>
      <c r="D70" s="1" t="s">
        <v>69</v>
      </c>
      <c r="E70" s="1" t="s">
        <v>70</v>
      </c>
      <c r="F70" s="1">
        <v>7</v>
      </c>
      <c r="G70" s="1">
        <v>298.5</v>
      </c>
      <c r="H70" s="1">
        <v>304.3</v>
      </c>
      <c r="I70" s="1">
        <v>43.493000000000002</v>
      </c>
      <c r="J70" s="1">
        <v>8893</v>
      </c>
      <c r="K70" s="1">
        <v>-2.6539999999999999</v>
      </c>
      <c r="L70" s="1">
        <v>24.146999999999998</v>
      </c>
    </row>
    <row r="71" spans="1:12">
      <c r="A71" s="1" t="s">
        <v>43</v>
      </c>
      <c r="B71" s="1" t="s">
        <v>67</v>
      </c>
      <c r="C71" s="1" t="s">
        <v>68</v>
      </c>
      <c r="D71" s="1" t="s">
        <v>69</v>
      </c>
      <c r="E71" s="1" t="s">
        <v>70</v>
      </c>
      <c r="F71" s="1">
        <v>8</v>
      </c>
      <c r="G71" s="1">
        <v>348.2</v>
      </c>
      <c r="H71" s="1">
        <v>354</v>
      </c>
      <c r="I71" s="1">
        <v>41.195999999999998</v>
      </c>
      <c r="J71" s="1">
        <v>8425</v>
      </c>
      <c r="K71" s="1">
        <v>-2.6539999999999999</v>
      </c>
      <c r="L71" s="1">
        <v>24.103000000000002</v>
      </c>
    </row>
    <row r="72" spans="1:12">
      <c r="A72" s="1" t="s">
        <v>43</v>
      </c>
      <c r="B72" s="1" t="s">
        <v>67</v>
      </c>
      <c r="C72" s="1" t="s">
        <v>68</v>
      </c>
      <c r="D72" s="1" t="s">
        <v>69</v>
      </c>
      <c r="E72" s="1" t="s">
        <v>70</v>
      </c>
      <c r="F72" s="1">
        <v>9</v>
      </c>
      <c r="G72" s="1">
        <v>397.9</v>
      </c>
      <c r="H72" s="1">
        <v>403.8</v>
      </c>
      <c r="I72" s="1">
        <v>39.040999999999997</v>
      </c>
      <c r="J72" s="1">
        <v>7982</v>
      </c>
      <c r="K72" s="1">
        <v>-2.6509999999999998</v>
      </c>
      <c r="L72" s="1">
        <v>24.186</v>
      </c>
    </row>
    <row r="73" spans="1:12">
      <c r="A73" s="1" t="s">
        <v>43</v>
      </c>
      <c r="B73" s="1" t="s">
        <v>67</v>
      </c>
      <c r="C73" s="1" t="s">
        <v>68</v>
      </c>
      <c r="D73" s="1" t="s">
        <v>69</v>
      </c>
      <c r="E73" s="1" t="s">
        <v>70</v>
      </c>
      <c r="F73" s="1">
        <v>10</v>
      </c>
      <c r="G73" s="1">
        <v>447.7</v>
      </c>
      <c r="H73" s="1">
        <v>453.5</v>
      </c>
      <c r="I73" s="1">
        <v>36.801000000000002</v>
      </c>
      <c r="J73" s="1">
        <v>7541</v>
      </c>
      <c r="K73" s="1">
        <v>-2.67</v>
      </c>
      <c r="L73" s="1">
        <v>24.155999999999999</v>
      </c>
    </row>
    <row r="74" spans="1:12">
      <c r="A74" s="1" t="s">
        <v>43</v>
      </c>
      <c r="B74" s="1" t="s">
        <v>67</v>
      </c>
      <c r="C74" s="1" t="s">
        <v>68</v>
      </c>
      <c r="D74" s="1" t="s">
        <v>69</v>
      </c>
      <c r="E74" s="1" t="s">
        <v>70</v>
      </c>
      <c r="F74" s="1">
        <v>11</v>
      </c>
      <c r="G74" s="1">
        <v>497.4</v>
      </c>
      <c r="H74" s="1">
        <v>503.3</v>
      </c>
      <c r="I74" s="1">
        <v>34.909999999999997</v>
      </c>
      <c r="J74" s="1">
        <v>7148</v>
      </c>
      <c r="K74" s="1">
        <v>-2.6150000000000002</v>
      </c>
      <c r="L74" s="1">
        <v>24.190999999999999</v>
      </c>
    </row>
    <row r="75" spans="1:12">
      <c r="A75" s="1" t="s">
        <v>43</v>
      </c>
      <c r="B75" s="1" t="s">
        <v>67</v>
      </c>
      <c r="C75" s="1" t="s">
        <v>68</v>
      </c>
      <c r="D75" s="1" t="s">
        <v>69</v>
      </c>
      <c r="E75" s="1" t="s">
        <v>70</v>
      </c>
      <c r="F75" s="1">
        <v>12</v>
      </c>
      <c r="G75" s="1">
        <v>547.20000000000005</v>
      </c>
      <c r="H75" s="1">
        <v>553</v>
      </c>
      <c r="I75" s="1">
        <v>32.927999999999997</v>
      </c>
      <c r="J75" s="1">
        <v>6748</v>
      </c>
      <c r="K75" s="1">
        <v>-2.621</v>
      </c>
      <c r="L75" s="1">
        <v>24.193999999999999</v>
      </c>
    </row>
    <row r="76" spans="1:12">
      <c r="A76" s="1" t="s">
        <v>43</v>
      </c>
      <c r="B76" s="1" t="s">
        <v>67</v>
      </c>
      <c r="C76" s="1" t="s">
        <v>68</v>
      </c>
      <c r="D76" s="1" t="s">
        <v>69</v>
      </c>
      <c r="E76" s="1" t="s">
        <v>70</v>
      </c>
      <c r="F76" s="1">
        <v>13</v>
      </c>
      <c r="G76" s="1">
        <v>596.9</v>
      </c>
      <c r="H76" s="1">
        <v>602.79999999999995</v>
      </c>
      <c r="I76" s="1">
        <v>31.140999999999998</v>
      </c>
      <c r="J76" s="1">
        <v>6388</v>
      </c>
      <c r="K76" s="1">
        <v>-2.6110000000000002</v>
      </c>
      <c r="L76" s="1">
        <v>24.177</v>
      </c>
    </row>
    <row r="77" spans="1:12">
      <c r="A77" s="1" t="s">
        <v>43</v>
      </c>
      <c r="B77" s="1" t="s">
        <v>67</v>
      </c>
      <c r="C77" s="1" t="s">
        <v>68</v>
      </c>
      <c r="D77" s="1" t="s">
        <v>69</v>
      </c>
      <c r="E77" s="1" t="s">
        <v>70</v>
      </c>
      <c r="F77" s="1">
        <v>14</v>
      </c>
      <c r="G77" s="1">
        <v>646.6</v>
      </c>
      <c r="H77" s="1">
        <v>652.29999999999995</v>
      </c>
      <c r="I77" s="1">
        <v>29.527000000000001</v>
      </c>
      <c r="J77" s="1">
        <v>6046</v>
      </c>
      <c r="K77" s="1">
        <v>-2.6139999999999999</v>
      </c>
      <c r="L77" s="1">
        <v>24.207999999999998</v>
      </c>
    </row>
    <row r="78" spans="1:1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>
      <c r="A79" s="1" t="s">
        <v>43</v>
      </c>
      <c r="B79" s="1" t="s">
        <v>71</v>
      </c>
      <c r="C79" s="1" t="s">
        <v>72</v>
      </c>
      <c r="D79" s="1" t="s">
        <v>73</v>
      </c>
      <c r="E79" s="1" t="s">
        <v>74</v>
      </c>
      <c r="F79" s="1">
        <v>5</v>
      </c>
      <c r="G79" s="1">
        <v>199</v>
      </c>
      <c r="H79" s="1">
        <v>204.8</v>
      </c>
      <c r="I79" s="1">
        <v>44.829000000000001</v>
      </c>
      <c r="J79" s="1">
        <v>9161</v>
      </c>
      <c r="K79" s="1">
        <v>2.137</v>
      </c>
      <c r="L79" s="1">
        <v>37.887999999999998</v>
      </c>
    </row>
    <row r="80" spans="1:12">
      <c r="A80" s="1" t="s">
        <v>43</v>
      </c>
      <c r="B80" s="1" t="s">
        <v>71</v>
      </c>
      <c r="C80" s="1" t="s">
        <v>72</v>
      </c>
      <c r="D80" s="1" t="s">
        <v>73</v>
      </c>
      <c r="E80" s="1" t="s">
        <v>74</v>
      </c>
      <c r="F80" s="1">
        <v>6</v>
      </c>
      <c r="G80" s="1">
        <v>248.7</v>
      </c>
      <c r="H80" s="1">
        <v>254.4</v>
      </c>
      <c r="I80" s="1">
        <v>42.707999999999998</v>
      </c>
      <c r="J80" s="1">
        <v>8750</v>
      </c>
      <c r="K80" s="1">
        <v>2.117</v>
      </c>
      <c r="L80" s="1">
        <v>37.871000000000002</v>
      </c>
    </row>
    <row r="81" spans="1:12">
      <c r="A81" s="1" t="s">
        <v>43</v>
      </c>
      <c r="B81" s="1" t="s">
        <v>71</v>
      </c>
      <c r="C81" s="1" t="s">
        <v>72</v>
      </c>
      <c r="D81" s="1" t="s">
        <v>73</v>
      </c>
      <c r="E81" s="1" t="s">
        <v>74</v>
      </c>
      <c r="F81" s="1">
        <v>7</v>
      </c>
      <c r="G81" s="1">
        <v>298.5</v>
      </c>
      <c r="H81" s="1">
        <v>304.3</v>
      </c>
      <c r="I81" s="1">
        <v>40.548999999999999</v>
      </c>
      <c r="J81" s="1">
        <v>8306</v>
      </c>
      <c r="K81" s="1">
        <v>2.1320000000000001</v>
      </c>
      <c r="L81" s="1">
        <v>37.889000000000003</v>
      </c>
    </row>
    <row r="82" spans="1:12">
      <c r="A82" s="1" t="s">
        <v>43</v>
      </c>
      <c r="B82" s="1" t="s">
        <v>71</v>
      </c>
      <c r="C82" s="1" t="s">
        <v>72</v>
      </c>
      <c r="D82" s="1" t="s">
        <v>73</v>
      </c>
      <c r="E82" s="1" t="s">
        <v>74</v>
      </c>
      <c r="F82" s="1">
        <v>8</v>
      </c>
      <c r="G82" s="1">
        <v>348.2</v>
      </c>
      <c r="H82" s="1">
        <v>354</v>
      </c>
      <c r="I82" s="1">
        <v>38.326000000000001</v>
      </c>
      <c r="J82" s="1">
        <v>7849</v>
      </c>
      <c r="K82" s="1">
        <v>2.1389999999999998</v>
      </c>
      <c r="L82" s="1">
        <v>37.853999999999999</v>
      </c>
    </row>
    <row r="83" spans="1:12">
      <c r="A83" s="1" t="s">
        <v>43</v>
      </c>
      <c r="B83" s="1" t="s">
        <v>71</v>
      </c>
      <c r="C83" s="1" t="s">
        <v>72</v>
      </c>
      <c r="D83" s="1" t="s">
        <v>73</v>
      </c>
      <c r="E83" s="1" t="s">
        <v>74</v>
      </c>
      <c r="F83" s="1">
        <v>9</v>
      </c>
      <c r="G83" s="1">
        <v>397.9</v>
      </c>
      <c r="H83" s="1">
        <v>403.8</v>
      </c>
      <c r="I83" s="1">
        <v>36.337000000000003</v>
      </c>
      <c r="J83" s="1">
        <v>7433</v>
      </c>
      <c r="K83" s="1">
        <v>2.109</v>
      </c>
      <c r="L83" s="1">
        <v>37.917000000000002</v>
      </c>
    </row>
    <row r="84" spans="1:12">
      <c r="A84" s="1" t="s">
        <v>43</v>
      </c>
      <c r="B84" s="1" t="s">
        <v>71</v>
      </c>
      <c r="C84" s="1" t="s">
        <v>72</v>
      </c>
      <c r="D84" s="1" t="s">
        <v>73</v>
      </c>
      <c r="E84" s="1" t="s">
        <v>74</v>
      </c>
      <c r="F84" s="1">
        <v>10</v>
      </c>
      <c r="G84" s="1">
        <v>447.7</v>
      </c>
      <c r="H84" s="1">
        <v>453.5</v>
      </c>
      <c r="I84" s="1">
        <v>34.345999999999997</v>
      </c>
      <c r="J84" s="1">
        <v>7036</v>
      </c>
      <c r="K84" s="1">
        <v>2.1429999999999998</v>
      </c>
      <c r="L84" s="1">
        <v>37.942</v>
      </c>
    </row>
    <row r="85" spans="1:12">
      <c r="A85" s="1" t="s">
        <v>43</v>
      </c>
      <c r="B85" s="1" t="s">
        <v>71</v>
      </c>
      <c r="C85" s="1" t="s">
        <v>72</v>
      </c>
      <c r="D85" s="1" t="s">
        <v>73</v>
      </c>
      <c r="E85" s="1" t="s">
        <v>74</v>
      </c>
      <c r="F85" s="1">
        <v>11</v>
      </c>
      <c r="G85" s="1">
        <v>497.4</v>
      </c>
      <c r="H85" s="1">
        <v>503.3</v>
      </c>
      <c r="I85" s="1">
        <v>32.567999999999998</v>
      </c>
      <c r="J85" s="1">
        <v>6659</v>
      </c>
      <c r="K85" s="1">
        <v>2.1120000000000001</v>
      </c>
      <c r="L85" s="1">
        <v>37.904000000000003</v>
      </c>
    </row>
    <row r="86" spans="1:12">
      <c r="A86" s="1" t="s">
        <v>43</v>
      </c>
      <c r="B86" s="1" t="s">
        <v>71</v>
      </c>
      <c r="C86" s="1" t="s">
        <v>72</v>
      </c>
      <c r="D86" s="1" t="s">
        <v>73</v>
      </c>
      <c r="E86" s="1" t="s">
        <v>74</v>
      </c>
      <c r="F86" s="1">
        <v>12</v>
      </c>
      <c r="G86" s="1">
        <v>547.20000000000005</v>
      </c>
      <c r="H86" s="1">
        <v>553</v>
      </c>
      <c r="I86" s="1">
        <v>30.756</v>
      </c>
      <c r="J86" s="1">
        <v>6285</v>
      </c>
      <c r="K86" s="1">
        <v>2.121</v>
      </c>
      <c r="L86" s="1">
        <v>37.898000000000003</v>
      </c>
    </row>
    <row r="87" spans="1:12">
      <c r="A87" s="1" t="s">
        <v>43</v>
      </c>
      <c r="B87" s="1" t="s">
        <v>71</v>
      </c>
      <c r="C87" s="1" t="s">
        <v>72</v>
      </c>
      <c r="D87" s="1" t="s">
        <v>73</v>
      </c>
      <c r="E87" s="1" t="s">
        <v>74</v>
      </c>
      <c r="F87" s="1">
        <v>13</v>
      </c>
      <c r="G87" s="1">
        <v>596.9</v>
      </c>
      <c r="H87" s="1">
        <v>602.5</v>
      </c>
      <c r="I87" s="1">
        <v>29.055</v>
      </c>
      <c r="J87" s="1">
        <v>5953</v>
      </c>
      <c r="K87" s="1">
        <v>2.1440000000000001</v>
      </c>
      <c r="L87" s="1">
        <v>37.854999999999997</v>
      </c>
    </row>
    <row r="88" spans="1:12">
      <c r="A88" s="1" t="s">
        <v>43</v>
      </c>
      <c r="B88" s="1" t="s">
        <v>71</v>
      </c>
      <c r="C88" s="1" t="s">
        <v>72</v>
      </c>
      <c r="D88" s="1" t="s">
        <v>73</v>
      </c>
      <c r="E88" s="1" t="s">
        <v>74</v>
      </c>
      <c r="F88" s="1">
        <v>14</v>
      </c>
      <c r="G88" s="1">
        <v>646.6</v>
      </c>
      <c r="H88" s="1">
        <v>652.29999999999995</v>
      </c>
      <c r="I88" s="1">
        <v>27.498999999999999</v>
      </c>
      <c r="J88" s="1">
        <v>5629</v>
      </c>
      <c r="K88" s="1">
        <v>2.1440000000000001</v>
      </c>
      <c r="L88" s="1">
        <v>37.884999999999998</v>
      </c>
    </row>
    <row r="89" spans="1:12">
      <c r="A89" s="1" t="s">
        <v>43</v>
      </c>
      <c r="B89" s="1" t="s">
        <v>71</v>
      </c>
      <c r="C89" s="1" t="s">
        <v>72</v>
      </c>
      <c r="D89" s="1" t="s">
        <v>73</v>
      </c>
      <c r="E89" s="1" t="s">
        <v>74</v>
      </c>
      <c r="F89" s="1">
        <v>15</v>
      </c>
      <c r="G89" s="1">
        <v>703.9</v>
      </c>
      <c r="H89" s="1">
        <v>724</v>
      </c>
      <c r="I89" s="1">
        <v>83.073999999999998</v>
      </c>
      <c r="J89" s="1">
        <v>4342</v>
      </c>
      <c r="K89" s="1">
        <v>-35.840000000000003</v>
      </c>
      <c r="L89" s="1">
        <v>35.689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164"/>
  <sheetViews>
    <sheetView tabSelected="1" topLeftCell="A49" zoomScale="80" workbookViewId="0">
      <selection activeCell="R95" sqref="R95"/>
    </sheetView>
  </sheetViews>
  <sheetFormatPr defaultRowHeight="12.75"/>
  <cols>
    <col min="1" max="1" width="9.42578125" bestFit="1" customWidth="1"/>
    <col min="2" max="2" width="8.7109375" bestFit="1" customWidth="1"/>
    <col min="3" max="3" width="6.5703125" bestFit="1" customWidth="1"/>
    <col min="4" max="4" width="7.28515625" bestFit="1" customWidth="1"/>
    <col min="5" max="5" width="8.85546875" bestFit="1" customWidth="1"/>
    <col min="6" max="6" width="5.7109375" bestFit="1" customWidth="1"/>
    <col min="7" max="8" width="6.5703125" style="6" bestFit="1" customWidth="1"/>
    <col min="9" max="9" width="8.7109375" bestFit="1" customWidth="1"/>
    <col min="10" max="10" width="8.42578125" bestFit="1" customWidth="1"/>
    <col min="11" max="11" width="6.7109375" bestFit="1" customWidth="1"/>
    <col min="12" max="12" width="7.7109375" customWidth="1"/>
    <col min="13" max="13" width="2.140625" customWidth="1"/>
    <col min="14" max="14" width="8.5703125" bestFit="1" customWidth="1"/>
    <col min="15" max="19" width="7.28515625" customWidth="1"/>
    <col min="20" max="20" width="7.28515625" bestFit="1" customWidth="1"/>
    <col min="21" max="21" width="2.140625" customWidth="1"/>
    <col min="22" max="22" width="7.7109375" bestFit="1" customWidth="1"/>
    <col min="23" max="23" width="7" bestFit="1" customWidth="1"/>
    <col min="24" max="24" width="7" customWidth="1"/>
    <col min="25" max="25" width="9.7109375" customWidth="1"/>
    <col min="26" max="26" width="7.85546875" bestFit="1" customWidth="1"/>
    <col min="27" max="27" width="7.7109375" bestFit="1" customWidth="1"/>
    <col min="28" max="29" width="8.140625" bestFit="1" customWidth="1"/>
  </cols>
  <sheetData>
    <row r="1" spans="1:29">
      <c r="R1" s="2" t="s">
        <v>7</v>
      </c>
      <c r="S1" s="2"/>
      <c r="Y1" s="3">
        <v>1.008698760994051</v>
      </c>
    </row>
    <row r="2" spans="1:29">
      <c r="L2" s="7" t="s">
        <v>17</v>
      </c>
      <c r="N2" s="7" t="s">
        <v>6</v>
      </c>
      <c r="P2" s="7" t="s">
        <v>14</v>
      </c>
      <c r="Q2" s="7">
        <v>1.95</v>
      </c>
      <c r="Y2" s="7" t="s">
        <v>15</v>
      </c>
      <c r="Z2" s="7">
        <v>28.65</v>
      </c>
    </row>
    <row r="3" spans="1:29">
      <c r="N3" s="8" t="s">
        <v>14</v>
      </c>
      <c r="O3" s="8" t="s">
        <v>14</v>
      </c>
      <c r="P3" s="8" t="s">
        <v>14</v>
      </c>
      <c r="Q3" s="8" t="s">
        <v>14</v>
      </c>
      <c r="R3" s="8" t="s">
        <v>14</v>
      </c>
      <c r="S3" s="8" t="s">
        <v>14</v>
      </c>
      <c r="T3" s="8" t="s">
        <v>14</v>
      </c>
      <c r="U3" s="8"/>
      <c r="V3" s="8" t="s">
        <v>15</v>
      </c>
      <c r="W3" s="8" t="s">
        <v>15</v>
      </c>
      <c r="X3" s="8" t="s">
        <v>15</v>
      </c>
      <c r="Y3" s="8" t="s">
        <v>15</v>
      </c>
      <c r="Z3" s="8" t="s">
        <v>15</v>
      </c>
      <c r="AA3" s="8" t="s">
        <v>15</v>
      </c>
      <c r="AB3" s="8" t="s">
        <v>15</v>
      </c>
      <c r="AC3" s="8" t="s">
        <v>15</v>
      </c>
    </row>
    <row r="4" spans="1:29">
      <c r="O4" s="4"/>
      <c r="P4" s="4"/>
      <c r="Q4" s="3" t="s">
        <v>9</v>
      </c>
      <c r="R4" s="3" t="s">
        <v>11</v>
      </c>
      <c r="S4" s="3" t="s">
        <v>10</v>
      </c>
      <c r="T4" s="2" t="s">
        <v>13</v>
      </c>
      <c r="U4" s="4"/>
      <c r="V4" s="4"/>
      <c r="W4" s="4"/>
      <c r="X4" s="4"/>
      <c r="Y4" s="4"/>
      <c r="Z4" s="3" t="s">
        <v>9</v>
      </c>
      <c r="AA4" s="2" t="s">
        <v>11</v>
      </c>
      <c r="AB4" s="3" t="s">
        <v>10</v>
      </c>
      <c r="AC4" s="2" t="s">
        <v>13</v>
      </c>
    </row>
    <row r="5" spans="1:29">
      <c r="N5" s="4"/>
      <c r="O5" s="4"/>
      <c r="P5" s="4"/>
      <c r="Q5" s="4"/>
      <c r="R5" s="5">
        <f>AVERAGE(Q16,Q27,Q38,Q49)</f>
        <v>0.16299999999999981</v>
      </c>
      <c r="S5" s="5">
        <f>STDEV(Q16,Q27,Q38,Q49)</f>
        <v>2.1123920090740447E-2</v>
      </c>
      <c r="T5" s="5">
        <f>STDEV(Q16,Q27,Q38,Q49)/SQRT(4)</f>
        <v>1.0561960045370224E-2</v>
      </c>
      <c r="U5" s="4"/>
      <c r="V5" s="4"/>
      <c r="W5" s="4"/>
      <c r="X5" s="4"/>
      <c r="Y5" s="4"/>
      <c r="Z5" s="4"/>
      <c r="AA5" s="5" t="e">
        <f>AVERAGE(Z14,Z23,Z54,Z63,#REF!,#REF!,Z79,Z88,Z97,Z106)</f>
        <v>#REF!</v>
      </c>
      <c r="AB5" s="5" t="e">
        <f>STDEV(Z14,Z23,Z54,Z63,#REF!,#REF!,Z79,Z88,Z97,Z106)</f>
        <v>#REF!</v>
      </c>
      <c r="AC5" s="5" t="e">
        <f>STDEV(Z14,Z23,Z54,Z63,#REF!,#REF!,Z79,Z88,Z97,Z106)/SQRT(10)</f>
        <v>#REF!</v>
      </c>
    </row>
    <row r="6" spans="1:29">
      <c r="A6" s="4" t="s">
        <v>0</v>
      </c>
      <c r="B6" s="4" t="s">
        <v>1</v>
      </c>
      <c r="C6" s="3" t="s">
        <v>21</v>
      </c>
      <c r="D6" s="3" t="s">
        <v>8</v>
      </c>
      <c r="E6" s="3" t="s">
        <v>20</v>
      </c>
      <c r="F6" s="4" t="s">
        <v>16</v>
      </c>
      <c r="G6" s="9" t="s">
        <v>2</v>
      </c>
      <c r="H6" s="9" t="s">
        <v>3</v>
      </c>
      <c r="I6" s="4" t="s">
        <v>18</v>
      </c>
      <c r="J6" s="3" t="s">
        <v>19</v>
      </c>
      <c r="K6" s="4" t="s">
        <v>14</v>
      </c>
      <c r="L6" s="4" t="s">
        <v>15</v>
      </c>
      <c r="M6" s="4"/>
      <c r="N6" s="3" t="s">
        <v>9</v>
      </c>
      <c r="O6" s="3" t="s">
        <v>10</v>
      </c>
      <c r="P6" s="3" t="s">
        <v>13</v>
      </c>
      <c r="Q6" s="3" t="s">
        <v>11</v>
      </c>
      <c r="R6" s="3" t="s">
        <v>75</v>
      </c>
      <c r="U6" s="3"/>
      <c r="V6" s="3" t="s">
        <v>9</v>
      </c>
      <c r="W6" s="3" t="s">
        <v>10</v>
      </c>
      <c r="X6" s="3" t="s">
        <v>13</v>
      </c>
      <c r="Y6" s="2" t="s">
        <v>12</v>
      </c>
      <c r="Z6" s="2" t="s">
        <v>11</v>
      </c>
      <c r="AA6" s="2" t="s">
        <v>15</v>
      </c>
    </row>
    <row r="7" spans="1:29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>
        <v>5</v>
      </c>
      <c r="G7" s="1">
        <v>199</v>
      </c>
      <c r="H7" s="1">
        <v>204.8</v>
      </c>
      <c r="I7" s="1">
        <v>98.933000000000007</v>
      </c>
      <c r="J7" s="1">
        <v>20125</v>
      </c>
      <c r="K7" s="1">
        <v>2.0880000000000001</v>
      </c>
      <c r="L7" s="1"/>
    </row>
    <row r="8" spans="1:29">
      <c r="A8" s="1" t="s">
        <v>43</v>
      </c>
      <c r="B8" s="1" t="s">
        <v>44</v>
      </c>
      <c r="C8" s="1" t="s">
        <v>45</v>
      </c>
      <c r="D8" s="1" t="s">
        <v>46</v>
      </c>
      <c r="E8" s="1" t="s">
        <v>47</v>
      </c>
      <c r="F8" s="1">
        <v>6</v>
      </c>
      <c r="G8" s="1">
        <v>248.7</v>
      </c>
      <c r="H8" s="1">
        <v>254.6</v>
      </c>
      <c r="I8" s="1">
        <v>94.322000000000003</v>
      </c>
      <c r="J8" s="1">
        <v>19244</v>
      </c>
      <c r="K8" s="1">
        <v>2.08</v>
      </c>
      <c r="L8" s="1"/>
    </row>
    <row r="9" spans="1:29">
      <c r="A9" s="1" t="s">
        <v>43</v>
      </c>
      <c r="B9" s="1" t="s">
        <v>44</v>
      </c>
      <c r="C9" s="1" t="s">
        <v>45</v>
      </c>
      <c r="D9" s="1" t="s">
        <v>46</v>
      </c>
      <c r="E9" s="1" t="s">
        <v>47</v>
      </c>
      <c r="F9" s="1">
        <v>7</v>
      </c>
      <c r="G9" s="1">
        <v>298.7</v>
      </c>
      <c r="H9" s="1">
        <v>304.3</v>
      </c>
      <c r="I9" s="1">
        <v>89.92</v>
      </c>
      <c r="J9" s="1">
        <v>18336</v>
      </c>
      <c r="K9" s="1">
        <v>2.105</v>
      </c>
      <c r="L9" s="1"/>
    </row>
    <row r="10" spans="1:29">
      <c r="A10" s="1" t="s">
        <v>43</v>
      </c>
      <c r="B10" s="1" t="s">
        <v>44</v>
      </c>
      <c r="C10" s="1" t="s">
        <v>45</v>
      </c>
      <c r="D10" s="1" t="s">
        <v>46</v>
      </c>
      <c r="E10" s="1" t="s">
        <v>47</v>
      </c>
      <c r="F10" s="1">
        <v>8</v>
      </c>
      <c r="G10" s="1">
        <v>348.2</v>
      </c>
      <c r="H10" s="1">
        <v>353.8</v>
      </c>
      <c r="I10" s="1">
        <v>85.409000000000006</v>
      </c>
      <c r="J10" s="1">
        <v>17428</v>
      </c>
      <c r="K10" s="1">
        <v>2.0569999999999999</v>
      </c>
      <c r="L10" s="1"/>
    </row>
    <row r="11" spans="1:29">
      <c r="A11" s="1" t="s">
        <v>43</v>
      </c>
      <c r="B11" s="1" t="s">
        <v>44</v>
      </c>
      <c r="C11" s="1" t="s">
        <v>45</v>
      </c>
      <c r="D11" s="1" t="s">
        <v>46</v>
      </c>
      <c r="E11" s="1" t="s">
        <v>47</v>
      </c>
      <c r="F11" s="1">
        <v>9</v>
      </c>
      <c r="G11" s="1">
        <v>397.9</v>
      </c>
      <c r="H11" s="1">
        <v>403.6</v>
      </c>
      <c r="I11" s="1">
        <v>81.191999999999993</v>
      </c>
      <c r="J11" s="1">
        <v>16539</v>
      </c>
      <c r="K11" s="1">
        <v>2.0659999999999998</v>
      </c>
      <c r="L11" s="1"/>
    </row>
    <row r="12" spans="1:29">
      <c r="A12" s="1" t="s">
        <v>43</v>
      </c>
      <c r="B12" s="1" t="s">
        <v>44</v>
      </c>
      <c r="C12" s="1" t="s">
        <v>45</v>
      </c>
      <c r="D12" s="1" t="s">
        <v>46</v>
      </c>
      <c r="E12" s="1" t="s">
        <v>47</v>
      </c>
      <c r="F12" s="1">
        <v>10</v>
      </c>
      <c r="G12" s="1">
        <v>447.7</v>
      </c>
      <c r="H12" s="1">
        <v>453.5</v>
      </c>
      <c r="I12" s="1">
        <v>76.742000000000004</v>
      </c>
      <c r="J12" s="1">
        <v>15663</v>
      </c>
      <c r="K12" s="1">
        <v>2.0830000000000002</v>
      </c>
      <c r="L12" s="1"/>
    </row>
    <row r="13" spans="1:29">
      <c r="A13" s="1" t="s">
        <v>43</v>
      </c>
      <c r="B13" s="1" t="s">
        <v>44</v>
      </c>
      <c r="C13" s="1" t="s">
        <v>45</v>
      </c>
      <c r="D13" s="1" t="s">
        <v>46</v>
      </c>
      <c r="E13" s="1" t="s">
        <v>47</v>
      </c>
      <c r="F13" s="1">
        <v>11</v>
      </c>
      <c r="G13" s="1">
        <v>497.4</v>
      </c>
      <c r="H13" s="1">
        <v>503.3</v>
      </c>
      <c r="I13" s="1">
        <v>72.760000000000005</v>
      </c>
      <c r="J13" s="1">
        <v>14855</v>
      </c>
      <c r="K13" s="1">
        <v>2.093</v>
      </c>
      <c r="L13" s="1"/>
    </row>
    <row r="14" spans="1:29">
      <c r="A14" s="1" t="s">
        <v>43</v>
      </c>
      <c r="B14" s="1" t="s">
        <v>44</v>
      </c>
      <c r="C14" s="1" t="s">
        <v>45</v>
      </c>
      <c r="D14" s="1" t="s">
        <v>46</v>
      </c>
      <c r="E14" s="1" t="s">
        <v>47</v>
      </c>
      <c r="F14" s="1">
        <v>12</v>
      </c>
      <c r="G14" s="1">
        <v>547.20000000000005</v>
      </c>
      <c r="H14" s="1">
        <v>553</v>
      </c>
      <c r="I14" s="1">
        <v>68.980999999999995</v>
      </c>
      <c r="J14" s="1">
        <v>14063</v>
      </c>
      <c r="K14" s="1">
        <v>2.0779999999999998</v>
      </c>
      <c r="L14" s="1"/>
      <c r="V14" s="5"/>
      <c r="W14" s="5"/>
      <c r="X14" s="5"/>
      <c r="Y14" s="5"/>
      <c r="Z14" s="5"/>
    </row>
    <row r="15" spans="1:29">
      <c r="A15" s="1" t="s">
        <v>43</v>
      </c>
      <c r="B15" s="1" t="s">
        <v>44</v>
      </c>
      <c r="C15" s="1" t="s">
        <v>45</v>
      </c>
      <c r="D15" s="1" t="s">
        <v>46</v>
      </c>
      <c r="E15" s="1" t="s">
        <v>47</v>
      </c>
      <c r="F15" s="1">
        <v>13</v>
      </c>
      <c r="G15" s="1">
        <v>596.9</v>
      </c>
      <c r="H15" s="1">
        <v>602.5</v>
      </c>
      <c r="I15" s="1">
        <v>65.254000000000005</v>
      </c>
      <c r="J15" s="1">
        <v>13338</v>
      </c>
      <c r="K15" s="1">
        <v>2.097</v>
      </c>
      <c r="L15" s="1"/>
    </row>
    <row r="16" spans="1:29">
      <c r="A16" s="1" t="s">
        <v>43</v>
      </c>
      <c r="B16" s="1" t="s">
        <v>44</v>
      </c>
      <c r="C16" s="1" t="s">
        <v>45</v>
      </c>
      <c r="D16" s="1" t="s">
        <v>46</v>
      </c>
      <c r="E16" s="1" t="s">
        <v>47</v>
      </c>
      <c r="F16" s="1">
        <v>14</v>
      </c>
      <c r="G16" s="1">
        <v>646.6</v>
      </c>
      <c r="H16" s="1">
        <v>652.29999999999995</v>
      </c>
      <c r="I16" s="1">
        <v>61.786000000000001</v>
      </c>
      <c r="J16" s="1">
        <v>12617</v>
      </c>
      <c r="K16" s="1">
        <v>2.0859999999999999</v>
      </c>
      <c r="L16" s="1"/>
      <c r="N16" s="5">
        <f>AVERAGE(K7:K16)</f>
        <v>2.0833000000000004</v>
      </c>
      <c r="O16" s="5">
        <f>STDEV(K7:K16)</f>
        <v>1.4189589297948174E-2</v>
      </c>
      <c r="P16" s="5">
        <f>STDEV(K7:K16)/SQRT(10)</f>
        <v>4.4871421243865822E-3</v>
      </c>
      <c r="Q16" s="5">
        <f>N16-Q$2</f>
        <v>0.13330000000000042</v>
      </c>
      <c r="R16" s="5">
        <f>N16-R$5</f>
        <v>1.9203000000000006</v>
      </c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26">
      <c r="A18" s="1" t="s">
        <v>43</v>
      </c>
      <c r="B18" s="1" t="s">
        <v>48</v>
      </c>
      <c r="C18" s="1" t="s">
        <v>49</v>
      </c>
      <c r="D18" s="1" t="s">
        <v>50</v>
      </c>
      <c r="E18" s="1" t="s">
        <v>51</v>
      </c>
      <c r="F18" s="1">
        <v>5</v>
      </c>
      <c r="G18" s="1">
        <v>199</v>
      </c>
      <c r="H18" s="1">
        <v>204.8</v>
      </c>
      <c r="I18" s="1">
        <v>65.138999999999996</v>
      </c>
      <c r="J18" s="1">
        <v>13282</v>
      </c>
      <c r="K18" s="1">
        <v>2.16</v>
      </c>
      <c r="L18" s="1"/>
      <c r="M18" s="1"/>
    </row>
    <row r="19" spans="1:26">
      <c r="A19" s="1" t="s">
        <v>43</v>
      </c>
      <c r="B19" s="1" t="s">
        <v>48</v>
      </c>
      <c r="C19" s="1" t="s">
        <v>49</v>
      </c>
      <c r="D19" s="1" t="s">
        <v>50</v>
      </c>
      <c r="E19" s="1" t="s">
        <v>51</v>
      </c>
      <c r="F19" s="1">
        <v>6</v>
      </c>
      <c r="G19" s="1">
        <v>248.7</v>
      </c>
      <c r="H19" s="1">
        <v>254.4</v>
      </c>
      <c r="I19" s="1">
        <v>62.154000000000003</v>
      </c>
      <c r="J19" s="1">
        <v>12697</v>
      </c>
      <c r="K19" s="1">
        <v>2.0649999999999999</v>
      </c>
      <c r="L19" s="1"/>
      <c r="M19" s="1"/>
    </row>
    <row r="20" spans="1:26">
      <c r="A20" s="1" t="s">
        <v>43</v>
      </c>
      <c r="B20" s="1" t="s">
        <v>48</v>
      </c>
      <c r="C20" s="1" t="s">
        <v>49</v>
      </c>
      <c r="D20" s="1" t="s">
        <v>50</v>
      </c>
      <c r="E20" s="1" t="s">
        <v>51</v>
      </c>
      <c r="F20" s="1">
        <v>7</v>
      </c>
      <c r="G20" s="1">
        <v>298.5</v>
      </c>
      <c r="H20" s="1">
        <v>304.3</v>
      </c>
      <c r="I20" s="1">
        <v>58.936</v>
      </c>
      <c r="J20" s="1">
        <v>12034</v>
      </c>
      <c r="K20" s="1">
        <v>2.08</v>
      </c>
      <c r="L20" s="1"/>
      <c r="M20" s="1"/>
    </row>
    <row r="21" spans="1:26">
      <c r="A21" s="1" t="s">
        <v>43</v>
      </c>
      <c r="B21" s="1" t="s">
        <v>48</v>
      </c>
      <c r="C21" s="1" t="s">
        <v>49</v>
      </c>
      <c r="D21" s="1" t="s">
        <v>50</v>
      </c>
      <c r="E21" s="1" t="s">
        <v>51</v>
      </c>
      <c r="F21" s="1">
        <v>8</v>
      </c>
      <c r="G21" s="1">
        <v>348.2</v>
      </c>
      <c r="H21" s="1">
        <v>353.8</v>
      </c>
      <c r="I21" s="1">
        <v>55.767000000000003</v>
      </c>
      <c r="J21" s="1">
        <v>11401</v>
      </c>
      <c r="K21" s="1">
        <v>2.12</v>
      </c>
      <c r="L21" s="1"/>
      <c r="M21" s="1"/>
    </row>
    <row r="22" spans="1:26">
      <c r="A22" s="1" t="s">
        <v>43</v>
      </c>
      <c r="B22" s="1" t="s">
        <v>48</v>
      </c>
      <c r="C22" s="1" t="s">
        <v>49</v>
      </c>
      <c r="D22" s="1" t="s">
        <v>50</v>
      </c>
      <c r="E22" s="1" t="s">
        <v>51</v>
      </c>
      <c r="F22" s="1">
        <v>9</v>
      </c>
      <c r="G22" s="1">
        <v>397.9</v>
      </c>
      <c r="H22" s="1">
        <v>403.8</v>
      </c>
      <c r="I22" s="1">
        <v>52.628</v>
      </c>
      <c r="J22" s="1">
        <v>10769</v>
      </c>
      <c r="K22" s="1">
        <v>2.1040000000000001</v>
      </c>
      <c r="L22" s="1"/>
      <c r="M22" s="1"/>
    </row>
    <row r="23" spans="1:26">
      <c r="A23" s="1" t="s">
        <v>43</v>
      </c>
      <c r="B23" s="1" t="s">
        <v>48</v>
      </c>
      <c r="C23" s="1" t="s">
        <v>49</v>
      </c>
      <c r="D23" s="1" t="s">
        <v>50</v>
      </c>
      <c r="E23" s="1" t="s">
        <v>51</v>
      </c>
      <c r="F23" s="1">
        <v>10</v>
      </c>
      <c r="G23" s="1">
        <v>447.7</v>
      </c>
      <c r="H23" s="1">
        <v>453.5</v>
      </c>
      <c r="I23" s="1">
        <v>49.845999999999997</v>
      </c>
      <c r="J23" s="1">
        <v>10184</v>
      </c>
      <c r="K23" s="1">
        <v>2.1419999999999999</v>
      </c>
      <c r="L23" s="1"/>
      <c r="M23" s="1"/>
      <c r="V23" s="5"/>
      <c r="W23" s="5"/>
      <c r="X23" s="5"/>
      <c r="Y23" s="5"/>
      <c r="Z23" s="5"/>
    </row>
    <row r="24" spans="1:26">
      <c r="A24" s="1" t="s">
        <v>43</v>
      </c>
      <c r="B24" s="1" t="s">
        <v>48</v>
      </c>
      <c r="C24" s="1" t="s">
        <v>49</v>
      </c>
      <c r="D24" s="1" t="s">
        <v>50</v>
      </c>
      <c r="E24" s="1" t="s">
        <v>51</v>
      </c>
      <c r="F24" s="1">
        <v>11</v>
      </c>
      <c r="G24" s="1">
        <v>497.4</v>
      </c>
      <c r="H24" s="1">
        <v>503.3</v>
      </c>
      <c r="I24" s="1">
        <v>47.097999999999999</v>
      </c>
      <c r="J24" s="1">
        <v>9635</v>
      </c>
      <c r="K24" s="1">
        <v>2.129</v>
      </c>
      <c r="L24" s="1"/>
    </row>
    <row r="25" spans="1:26">
      <c r="A25" s="1" t="s">
        <v>43</v>
      </c>
      <c r="B25" s="1" t="s">
        <v>48</v>
      </c>
      <c r="C25" s="1" t="s">
        <v>49</v>
      </c>
      <c r="D25" s="1" t="s">
        <v>50</v>
      </c>
      <c r="E25" s="1" t="s">
        <v>51</v>
      </c>
      <c r="F25" s="1">
        <v>12</v>
      </c>
      <c r="G25" s="1">
        <v>547.20000000000005</v>
      </c>
      <c r="H25" s="1">
        <v>553</v>
      </c>
      <c r="I25" s="1">
        <v>44.540999999999997</v>
      </c>
      <c r="J25" s="1">
        <v>9118</v>
      </c>
      <c r="K25" s="1">
        <v>2.1030000000000002</v>
      </c>
      <c r="L25" s="1"/>
    </row>
    <row r="26" spans="1:26">
      <c r="A26" s="1" t="s">
        <v>43</v>
      </c>
      <c r="B26" s="1" t="s">
        <v>48</v>
      </c>
      <c r="C26" s="1" t="s">
        <v>49</v>
      </c>
      <c r="D26" s="1" t="s">
        <v>50</v>
      </c>
      <c r="E26" s="1" t="s">
        <v>51</v>
      </c>
      <c r="F26" s="1">
        <v>13</v>
      </c>
      <c r="G26" s="1">
        <v>596.9</v>
      </c>
      <c r="H26" s="1">
        <v>602.79999999999995</v>
      </c>
      <c r="I26" s="1">
        <v>42.110999999999997</v>
      </c>
      <c r="J26" s="1">
        <v>8620</v>
      </c>
      <c r="K26" s="1">
        <v>2.0859999999999999</v>
      </c>
      <c r="L26" s="1"/>
    </row>
    <row r="27" spans="1:26">
      <c r="A27" s="1" t="s">
        <v>43</v>
      </c>
      <c r="B27" s="1" t="s">
        <v>48</v>
      </c>
      <c r="C27" s="1" t="s">
        <v>49</v>
      </c>
      <c r="D27" s="1" t="s">
        <v>50</v>
      </c>
      <c r="E27" s="1" t="s">
        <v>51</v>
      </c>
      <c r="F27" s="1">
        <v>14</v>
      </c>
      <c r="G27" s="1">
        <v>646.6</v>
      </c>
      <c r="H27" s="1">
        <v>652.5</v>
      </c>
      <c r="I27" s="1">
        <v>39.868000000000002</v>
      </c>
      <c r="J27" s="1">
        <v>8158</v>
      </c>
      <c r="K27" s="1">
        <v>2.1379999999999999</v>
      </c>
      <c r="L27" s="1"/>
      <c r="N27" s="5">
        <f t="shared" ref="N27" si="0">AVERAGE(K18:K27)</f>
        <v>2.1126999999999994</v>
      </c>
      <c r="O27" s="5">
        <f t="shared" ref="O27" si="1">STDEV(K18:K27)</f>
        <v>3.0335347918448771E-2</v>
      </c>
      <c r="P27" s="5">
        <f t="shared" ref="P27" si="2">STDEV(K18:K27)/SQRT(10)</f>
        <v>9.592879303594589E-3</v>
      </c>
      <c r="Q27" s="5">
        <f t="shared" ref="Q27:Q58" si="3">N27-Q$2</f>
        <v>0.1626999999999994</v>
      </c>
      <c r="R27" s="5">
        <f t="shared" ref="R27:R58" si="4">N27-R$5</f>
        <v>1.9496999999999995</v>
      </c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26">
      <c r="A29" s="1" t="s">
        <v>43</v>
      </c>
      <c r="B29" s="1" t="s">
        <v>60</v>
      </c>
      <c r="C29" s="1" t="s">
        <v>61</v>
      </c>
      <c r="D29" s="1" t="s">
        <v>62</v>
      </c>
      <c r="E29" s="1" t="s">
        <v>51</v>
      </c>
      <c r="F29" s="1">
        <v>5</v>
      </c>
      <c r="G29" s="1">
        <v>199</v>
      </c>
      <c r="H29" s="1">
        <v>204.8</v>
      </c>
      <c r="I29" s="1">
        <v>53.067</v>
      </c>
      <c r="J29" s="1">
        <v>10830</v>
      </c>
      <c r="K29" s="1">
        <v>2.109</v>
      </c>
      <c r="L29" s="1"/>
    </row>
    <row r="30" spans="1:26">
      <c r="A30" s="1" t="s">
        <v>43</v>
      </c>
      <c r="B30" s="1" t="s">
        <v>60</v>
      </c>
      <c r="C30" s="1" t="s">
        <v>61</v>
      </c>
      <c r="D30" s="1" t="s">
        <v>62</v>
      </c>
      <c r="E30" s="1" t="s">
        <v>51</v>
      </c>
      <c r="F30" s="1">
        <v>6</v>
      </c>
      <c r="G30" s="1">
        <v>248.7</v>
      </c>
      <c r="H30" s="1">
        <v>254.6</v>
      </c>
      <c r="I30" s="1">
        <v>50.439</v>
      </c>
      <c r="J30" s="1">
        <v>10308</v>
      </c>
      <c r="K30" s="1">
        <v>2.0550000000000002</v>
      </c>
      <c r="L30" s="1"/>
    </row>
    <row r="31" spans="1:26">
      <c r="A31" s="1" t="s">
        <v>43</v>
      </c>
      <c r="B31" s="1" t="s">
        <v>60</v>
      </c>
      <c r="C31" s="1" t="s">
        <v>61</v>
      </c>
      <c r="D31" s="1" t="s">
        <v>62</v>
      </c>
      <c r="E31" s="1" t="s">
        <v>51</v>
      </c>
      <c r="F31" s="1">
        <v>7</v>
      </c>
      <c r="G31" s="1">
        <v>298.7</v>
      </c>
      <c r="H31" s="1">
        <v>304.3</v>
      </c>
      <c r="I31" s="1">
        <v>47.802</v>
      </c>
      <c r="J31" s="1">
        <v>9778</v>
      </c>
      <c r="K31" s="1">
        <v>2.073</v>
      </c>
      <c r="L31" s="1"/>
    </row>
    <row r="32" spans="1:26">
      <c r="A32" s="1" t="s">
        <v>43</v>
      </c>
      <c r="B32" s="1" t="s">
        <v>60</v>
      </c>
      <c r="C32" s="1" t="s">
        <v>61</v>
      </c>
      <c r="D32" s="1" t="s">
        <v>62</v>
      </c>
      <c r="E32" s="1" t="s">
        <v>51</v>
      </c>
      <c r="F32" s="1">
        <v>8</v>
      </c>
      <c r="G32" s="1">
        <v>348.2</v>
      </c>
      <c r="H32" s="1">
        <v>354</v>
      </c>
      <c r="I32" s="1">
        <v>45.194000000000003</v>
      </c>
      <c r="J32" s="1">
        <v>9252</v>
      </c>
      <c r="K32" s="1">
        <v>2.085</v>
      </c>
      <c r="L32" s="1"/>
    </row>
    <row r="33" spans="1:18">
      <c r="A33" s="1" t="s">
        <v>43</v>
      </c>
      <c r="B33" s="1" t="s">
        <v>60</v>
      </c>
      <c r="C33" s="1" t="s">
        <v>61</v>
      </c>
      <c r="D33" s="1" t="s">
        <v>62</v>
      </c>
      <c r="E33" s="1" t="s">
        <v>51</v>
      </c>
      <c r="F33" s="1">
        <v>9</v>
      </c>
      <c r="G33" s="1">
        <v>397.9</v>
      </c>
      <c r="H33" s="1">
        <v>403.8</v>
      </c>
      <c r="I33" s="1">
        <v>42.792999999999999</v>
      </c>
      <c r="J33" s="1">
        <v>8758</v>
      </c>
      <c r="K33" s="1">
        <v>2.1269999999999998</v>
      </c>
      <c r="L33" s="1"/>
    </row>
    <row r="34" spans="1:18">
      <c r="A34" s="1" t="s">
        <v>43</v>
      </c>
      <c r="B34" s="1" t="s">
        <v>60</v>
      </c>
      <c r="C34" s="1" t="s">
        <v>61</v>
      </c>
      <c r="D34" s="1" t="s">
        <v>62</v>
      </c>
      <c r="E34" s="1" t="s">
        <v>51</v>
      </c>
      <c r="F34" s="1">
        <v>10</v>
      </c>
      <c r="G34" s="1">
        <v>447.7</v>
      </c>
      <c r="H34" s="1">
        <v>453.5</v>
      </c>
      <c r="I34" s="1">
        <v>40.395000000000003</v>
      </c>
      <c r="J34" s="1">
        <v>8271</v>
      </c>
      <c r="K34" s="1">
        <v>2.1829999999999998</v>
      </c>
      <c r="L34" s="1"/>
    </row>
    <row r="35" spans="1:18">
      <c r="A35" s="1" t="s">
        <v>43</v>
      </c>
      <c r="B35" s="1" t="s">
        <v>60</v>
      </c>
      <c r="C35" s="1" t="s">
        <v>61</v>
      </c>
      <c r="D35" s="1" t="s">
        <v>62</v>
      </c>
      <c r="E35" s="1" t="s">
        <v>51</v>
      </c>
      <c r="F35" s="1">
        <v>11</v>
      </c>
      <c r="G35" s="1">
        <v>497.6</v>
      </c>
      <c r="H35" s="1">
        <v>503.3</v>
      </c>
      <c r="I35" s="1">
        <v>38.262999999999998</v>
      </c>
      <c r="J35" s="1">
        <v>7823</v>
      </c>
      <c r="K35" s="1">
        <v>2.1459999999999999</v>
      </c>
      <c r="L35" s="1"/>
    </row>
    <row r="36" spans="1:18">
      <c r="A36" s="1" t="s">
        <v>43</v>
      </c>
      <c r="B36" s="1" t="s">
        <v>60</v>
      </c>
      <c r="C36" s="1" t="s">
        <v>61</v>
      </c>
      <c r="D36" s="1" t="s">
        <v>62</v>
      </c>
      <c r="E36" s="1" t="s">
        <v>51</v>
      </c>
      <c r="F36" s="1">
        <v>12</v>
      </c>
      <c r="G36" s="1">
        <v>547.4</v>
      </c>
      <c r="H36" s="1">
        <v>553</v>
      </c>
      <c r="I36" s="1">
        <v>36.15</v>
      </c>
      <c r="J36" s="1">
        <v>7400</v>
      </c>
      <c r="K36" s="1">
        <v>2.16</v>
      </c>
      <c r="L36" s="1"/>
    </row>
    <row r="37" spans="1:18">
      <c r="A37" s="1" t="s">
        <v>43</v>
      </c>
      <c r="B37" s="1" t="s">
        <v>60</v>
      </c>
      <c r="C37" s="1" t="s">
        <v>61</v>
      </c>
      <c r="D37" s="1" t="s">
        <v>62</v>
      </c>
      <c r="E37" s="1" t="s">
        <v>51</v>
      </c>
      <c r="F37" s="1">
        <v>13</v>
      </c>
      <c r="G37" s="1">
        <v>597.1</v>
      </c>
      <c r="H37" s="1">
        <v>602.79999999999995</v>
      </c>
      <c r="I37" s="1">
        <v>34.185000000000002</v>
      </c>
      <c r="J37" s="1">
        <v>6999</v>
      </c>
      <c r="K37" s="1">
        <v>2.137</v>
      </c>
      <c r="L37" s="1"/>
    </row>
    <row r="38" spans="1:18">
      <c r="A38" s="1" t="s">
        <v>43</v>
      </c>
      <c r="B38" s="1" t="s">
        <v>60</v>
      </c>
      <c r="C38" s="1" t="s">
        <v>61</v>
      </c>
      <c r="D38" s="1" t="s">
        <v>62</v>
      </c>
      <c r="E38" s="1" t="s">
        <v>51</v>
      </c>
      <c r="F38" s="1">
        <v>14</v>
      </c>
      <c r="G38" s="1">
        <v>646.9</v>
      </c>
      <c r="H38" s="1">
        <v>652.5</v>
      </c>
      <c r="I38" s="1">
        <v>32.345999999999997</v>
      </c>
      <c r="J38" s="1">
        <v>6624</v>
      </c>
      <c r="K38" s="1">
        <v>2.1869999999999998</v>
      </c>
      <c r="L38" s="1"/>
      <c r="N38" s="5">
        <f t="shared" ref="N38" si="5">AVERAGE(K29:K38)</f>
        <v>2.1261999999999999</v>
      </c>
      <c r="O38" s="5">
        <f t="shared" ref="O38" si="6">STDEV(K29:K38)</f>
        <v>4.5298516041428448E-2</v>
      </c>
      <c r="P38" s="5">
        <f t="shared" ref="P38" si="7">STDEV(K29:K38)/SQRT(10)</f>
        <v>1.4324648531658815E-2</v>
      </c>
      <c r="Q38" s="5">
        <f t="shared" ref="Q38:Q69" si="8">N38-Q$2</f>
        <v>0.17619999999999991</v>
      </c>
      <c r="R38" s="5">
        <f t="shared" ref="R38:R69" si="9">N38-R$5</f>
        <v>1.9632000000000001</v>
      </c>
    </row>
    <row r="39" spans="1:18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8">
      <c r="A40" s="1" t="s">
        <v>43</v>
      </c>
      <c r="B40" s="1" t="s">
        <v>71</v>
      </c>
      <c r="C40" s="1" t="s">
        <v>72</v>
      </c>
      <c r="D40" s="1" t="s">
        <v>73</v>
      </c>
      <c r="E40" s="1" t="s">
        <v>74</v>
      </c>
      <c r="F40" s="1">
        <v>5</v>
      </c>
      <c r="G40" s="1">
        <v>199</v>
      </c>
      <c r="H40" s="1">
        <v>204.8</v>
      </c>
      <c r="I40" s="1">
        <v>44.829000000000001</v>
      </c>
      <c r="J40" s="1">
        <v>9161</v>
      </c>
      <c r="K40" s="1">
        <v>2.137</v>
      </c>
      <c r="L40" s="1"/>
    </row>
    <row r="41" spans="1:18">
      <c r="A41" s="1" t="s">
        <v>43</v>
      </c>
      <c r="B41" s="1" t="s">
        <v>71</v>
      </c>
      <c r="C41" s="1" t="s">
        <v>72</v>
      </c>
      <c r="D41" s="1" t="s">
        <v>73</v>
      </c>
      <c r="E41" s="1" t="s">
        <v>74</v>
      </c>
      <c r="F41" s="1">
        <v>6</v>
      </c>
      <c r="G41" s="1">
        <v>248.7</v>
      </c>
      <c r="H41" s="1">
        <v>254.4</v>
      </c>
      <c r="I41" s="1">
        <v>42.707999999999998</v>
      </c>
      <c r="J41" s="1">
        <v>8750</v>
      </c>
      <c r="K41" s="1">
        <v>2.117</v>
      </c>
      <c r="L41" s="1"/>
    </row>
    <row r="42" spans="1:18">
      <c r="A42" s="1" t="s">
        <v>43</v>
      </c>
      <c r="B42" s="1" t="s">
        <v>71</v>
      </c>
      <c r="C42" s="1" t="s">
        <v>72</v>
      </c>
      <c r="D42" s="1" t="s">
        <v>73</v>
      </c>
      <c r="E42" s="1" t="s">
        <v>74</v>
      </c>
      <c r="F42" s="1">
        <v>7</v>
      </c>
      <c r="G42" s="1">
        <v>298.5</v>
      </c>
      <c r="H42" s="1">
        <v>304.3</v>
      </c>
      <c r="I42" s="1">
        <v>40.548999999999999</v>
      </c>
      <c r="J42" s="1">
        <v>8306</v>
      </c>
      <c r="K42" s="1">
        <v>2.1320000000000001</v>
      </c>
      <c r="L42" s="1"/>
    </row>
    <row r="43" spans="1:18">
      <c r="A43" s="1" t="s">
        <v>43</v>
      </c>
      <c r="B43" s="1" t="s">
        <v>71</v>
      </c>
      <c r="C43" s="1" t="s">
        <v>72</v>
      </c>
      <c r="D43" s="1" t="s">
        <v>73</v>
      </c>
      <c r="E43" s="1" t="s">
        <v>74</v>
      </c>
      <c r="F43" s="1">
        <v>8</v>
      </c>
      <c r="G43" s="1">
        <v>348.2</v>
      </c>
      <c r="H43" s="1">
        <v>354</v>
      </c>
      <c r="I43" s="1">
        <v>38.326000000000001</v>
      </c>
      <c r="J43" s="1">
        <v>7849</v>
      </c>
      <c r="K43" s="1">
        <v>2.1389999999999998</v>
      </c>
      <c r="L43" s="1"/>
    </row>
    <row r="44" spans="1:18">
      <c r="A44" s="1" t="s">
        <v>43</v>
      </c>
      <c r="B44" s="1" t="s">
        <v>71</v>
      </c>
      <c r="C44" s="1" t="s">
        <v>72</v>
      </c>
      <c r="D44" s="1" t="s">
        <v>73</v>
      </c>
      <c r="E44" s="1" t="s">
        <v>74</v>
      </c>
      <c r="F44" s="1">
        <v>9</v>
      </c>
      <c r="G44" s="1">
        <v>397.9</v>
      </c>
      <c r="H44" s="1">
        <v>403.8</v>
      </c>
      <c r="I44" s="1">
        <v>36.337000000000003</v>
      </c>
      <c r="J44" s="1">
        <v>7433</v>
      </c>
      <c r="K44" s="1">
        <v>2.109</v>
      </c>
      <c r="L44" s="1"/>
    </row>
    <row r="45" spans="1:18">
      <c r="A45" s="1" t="s">
        <v>43</v>
      </c>
      <c r="B45" s="1" t="s">
        <v>71</v>
      </c>
      <c r="C45" s="1" t="s">
        <v>72</v>
      </c>
      <c r="D45" s="1" t="s">
        <v>73</v>
      </c>
      <c r="E45" s="1" t="s">
        <v>74</v>
      </c>
      <c r="F45" s="1">
        <v>10</v>
      </c>
      <c r="G45" s="1">
        <v>447.7</v>
      </c>
      <c r="H45" s="1">
        <v>453.5</v>
      </c>
      <c r="I45" s="1">
        <v>34.345999999999997</v>
      </c>
      <c r="J45" s="1">
        <v>7036</v>
      </c>
      <c r="K45" s="1">
        <v>2.1429999999999998</v>
      </c>
      <c r="L45" s="1"/>
    </row>
    <row r="46" spans="1:18">
      <c r="A46" s="1" t="s">
        <v>43</v>
      </c>
      <c r="B46" s="1" t="s">
        <v>71</v>
      </c>
      <c r="C46" s="1" t="s">
        <v>72</v>
      </c>
      <c r="D46" s="1" t="s">
        <v>73</v>
      </c>
      <c r="E46" s="1" t="s">
        <v>74</v>
      </c>
      <c r="F46" s="1">
        <v>11</v>
      </c>
      <c r="G46" s="1">
        <v>497.4</v>
      </c>
      <c r="H46" s="1">
        <v>503.3</v>
      </c>
      <c r="I46" s="1">
        <v>32.567999999999998</v>
      </c>
      <c r="J46" s="1">
        <v>6659</v>
      </c>
      <c r="K46" s="1">
        <v>2.1120000000000001</v>
      </c>
      <c r="L46" s="1"/>
    </row>
    <row r="47" spans="1:18">
      <c r="A47" s="1" t="s">
        <v>43</v>
      </c>
      <c r="B47" s="1" t="s">
        <v>71</v>
      </c>
      <c r="C47" s="1" t="s">
        <v>72</v>
      </c>
      <c r="D47" s="1" t="s">
        <v>73</v>
      </c>
      <c r="E47" s="1" t="s">
        <v>74</v>
      </c>
      <c r="F47" s="1">
        <v>12</v>
      </c>
      <c r="G47" s="1">
        <v>547.20000000000005</v>
      </c>
      <c r="H47" s="1">
        <v>553</v>
      </c>
      <c r="I47" s="1">
        <v>30.756</v>
      </c>
      <c r="J47" s="1">
        <v>6285</v>
      </c>
      <c r="K47" s="1">
        <v>2.121</v>
      </c>
      <c r="L47" s="1"/>
    </row>
    <row r="48" spans="1:18">
      <c r="A48" s="1" t="s">
        <v>43</v>
      </c>
      <c r="B48" s="1" t="s">
        <v>71</v>
      </c>
      <c r="C48" s="1" t="s">
        <v>72</v>
      </c>
      <c r="D48" s="1" t="s">
        <v>73</v>
      </c>
      <c r="E48" s="1" t="s">
        <v>74</v>
      </c>
      <c r="F48" s="1">
        <v>13</v>
      </c>
      <c r="G48" s="1">
        <v>596.9</v>
      </c>
      <c r="H48" s="1">
        <v>602.5</v>
      </c>
      <c r="I48" s="1">
        <v>29.055</v>
      </c>
      <c r="J48" s="1">
        <v>5953</v>
      </c>
      <c r="K48" s="1">
        <v>2.1440000000000001</v>
      </c>
      <c r="L48" s="1"/>
    </row>
    <row r="49" spans="1:26">
      <c r="A49" s="1" t="s">
        <v>43</v>
      </c>
      <c r="B49" s="1" t="s">
        <v>71</v>
      </c>
      <c r="C49" s="1" t="s">
        <v>72</v>
      </c>
      <c r="D49" s="1" t="s">
        <v>73</v>
      </c>
      <c r="E49" s="1" t="s">
        <v>74</v>
      </c>
      <c r="F49" s="1">
        <v>14</v>
      </c>
      <c r="G49" s="1">
        <v>646.6</v>
      </c>
      <c r="H49" s="1">
        <v>652.29999999999995</v>
      </c>
      <c r="I49" s="1">
        <v>27.498999999999999</v>
      </c>
      <c r="J49" s="1">
        <v>5629</v>
      </c>
      <c r="K49" s="1">
        <v>2.1440000000000001</v>
      </c>
      <c r="L49" s="1"/>
      <c r="N49" s="5">
        <f t="shared" ref="N49" si="10">AVERAGE(K40:K49)</f>
        <v>2.1297999999999995</v>
      </c>
      <c r="O49" s="5">
        <f t="shared" ref="O49" si="11">STDEV(K40:K49)</f>
        <v>1.3782436488355572E-2</v>
      </c>
      <c r="P49" s="5">
        <f t="shared" ref="P49" si="12">STDEV(K40:K49)/SQRT(10)</f>
        <v>4.3583891009816352E-3</v>
      </c>
      <c r="Q49" s="5">
        <f t="shared" ref="Q49:Q94" si="13">N49-Q$2</f>
        <v>0.17979999999999952</v>
      </c>
      <c r="R49" s="5">
        <f t="shared" ref="R49:R94" si="14">N49-R$5</f>
        <v>1.9667999999999997</v>
      </c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26">
      <c r="A51" s="1" t="s">
        <v>43</v>
      </c>
      <c r="B51" s="1" t="s">
        <v>52</v>
      </c>
      <c r="C51" s="1" t="s">
        <v>53</v>
      </c>
      <c r="D51" s="1" t="s">
        <v>54</v>
      </c>
      <c r="E51" s="1" t="s">
        <v>55</v>
      </c>
      <c r="F51" s="1">
        <v>5</v>
      </c>
      <c r="G51" s="1">
        <v>199</v>
      </c>
      <c r="H51" s="1">
        <v>204.8</v>
      </c>
      <c r="I51" s="1">
        <v>55.828000000000003</v>
      </c>
      <c r="J51" s="1">
        <v>11370</v>
      </c>
      <c r="K51" s="1">
        <v>-2.7290000000000001</v>
      </c>
      <c r="L51" s="1"/>
    </row>
    <row r="52" spans="1:26">
      <c r="A52" s="1" t="s">
        <v>43</v>
      </c>
      <c r="B52" s="1" t="s">
        <v>52</v>
      </c>
      <c r="C52" s="1" t="s">
        <v>53</v>
      </c>
      <c r="D52" s="1" t="s">
        <v>54</v>
      </c>
      <c r="E52" s="1" t="s">
        <v>55</v>
      </c>
      <c r="F52" s="1">
        <v>6</v>
      </c>
      <c r="G52" s="1">
        <v>248.7</v>
      </c>
      <c r="H52" s="1">
        <v>254.4</v>
      </c>
      <c r="I52" s="1">
        <v>53.023000000000003</v>
      </c>
      <c r="J52" s="1">
        <v>10848</v>
      </c>
      <c r="K52" s="1">
        <v>-2.742</v>
      </c>
      <c r="L52" s="1"/>
    </row>
    <row r="53" spans="1:26">
      <c r="A53" s="1" t="s">
        <v>43</v>
      </c>
      <c r="B53" s="1" t="s">
        <v>52</v>
      </c>
      <c r="C53" s="1" t="s">
        <v>53</v>
      </c>
      <c r="D53" s="1" t="s">
        <v>54</v>
      </c>
      <c r="E53" s="1" t="s">
        <v>55</v>
      </c>
      <c r="F53" s="1">
        <v>7</v>
      </c>
      <c r="G53" s="1">
        <v>298.5</v>
      </c>
      <c r="H53" s="1">
        <v>304.3</v>
      </c>
      <c r="I53" s="1">
        <v>50.268000000000001</v>
      </c>
      <c r="J53" s="1">
        <v>10298</v>
      </c>
      <c r="K53" s="1">
        <v>-2.7069999999999999</v>
      </c>
      <c r="L53" s="1"/>
    </row>
    <row r="54" spans="1:26">
      <c r="A54" s="1" t="s">
        <v>43</v>
      </c>
      <c r="B54" s="1" t="s">
        <v>52</v>
      </c>
      <c r="C54" s="1" t="s">
        <v>53</v>
      </c>
      <c r="D54" s="1" t="s">
        <v>54</v>
      </c>
      <c r="E54" s="1" t="s">
        <v>55</v>
      </c>
      <c r="F54" s="1">
        <v>8</v>
      </c>
      <c r="G54" s="1">
        <v>348.2</v>
      </c>
      <c r="H54" s="1">
        <v>353.8</v>
      </c>
      <c r="I54" s="1">
        <v>47.648000000000003</v>
      </c>
      <c r="J54" s="1">
        <v>9751</v>
      </c>
      <c r="K54" s="1">
        <v>-2.7370000000000001</v>
      </c>
      <c r="L54" s="1"/>
      <c r="V54" s="5"/>
      <c r="W54" s="5"/>
      <c r="X54" s="5"/>
      <c r="Y54" s="5"/>
      <c r="Z54" s="5"/>
    </row>
    <row r="55" spans="1:26">
      <c r="A55" s="1" t="s">
        <v>43</v>
      </c>
      <c r="B55" s="1" t="s">
        <v>52</v>
      </c>
      <c r="C55" s="1" t="s">
        <v>53</v>
      </c>
      <c r="D55" s="1" t="s">
        <v>54</v>
      </c>
      <c r="E55" s="1" t="s">
        <v>55</v>
      </c>
      <c r="F55" s="1">
        <v>9</v>
      </c>
      <c r="G55" s="1">
        <v>397.9</v>
      </c>
      <c r="H55" s="1">
        <v>403.8</v>
      </c>
      <c r="I55" s="1">
        <v>45.121000000000002</v>
      </c>
      <c r="J55" s="1">
        <v>9229</v>
      </c>
      <c r="K55" s="1">
        <v>-2.6829999999999998</v>
      </c>
      <c r="L55" s="1"/>
    </row>
    <row r="56" spans="1:26">
      <c r="A56" s="1" t="s">
        <v>43</v>
      </c>
      <c r="B56" s="1" t="s">
        <v>52</v>
      </c>
      <c r="C56" s="1" t="s">
        <v>53</v>
      </c>
      <c r="D56" s="1" t="s">
        <v>54</v>
      </c>
      <c r="E56" s="1" t="s">
        <v>55</v>
      </c>
      <c r="F56" s="1">
        <v>10</v>
      </c>
      <c r="G56" s="1">
        <v>447.7</v>
      </c>
      <c r="H56" s="1">
        <v>453.5</v>
      </c>
      <c r="I56" s="1">
        <v>42.703000000000003</v>
      </c>
      <c r="J56" s="1">
        <v>8747</v>
      </c>
      <c r="K56" s="1">
        <v>-2.6859999999999999</v>
      </c>
      <c r="L56" s="1"/>
    </row>
    <row r="57" spans="1:26">
      <c r="A57" s="1" t="s">
        <v>43</v>
      </c>
      <c r="B57" s="1" t="s">
        <v>52</v>
      </c>
      <c r="C57" s="1" t="s">
        <v>53</v>
      </c>
      <c r="D57" s="1" t="s">
        <v>54</v>
      </c>
      <c r="E57" s="1" t="s">
        <v>55</v>
      </c>
      <c r="F57" s="1">
        <v>11</v>
      </c>
      <c r="G57" s="1">
        <v>497.4</v>
      </c>
      <c r="H57" s="1">
        <v>503.3</v>
      </c>
      <c r="I57" s="1">
        <v>40.435000000000002</v>
      </c>
      <c r="J57" s="1">
        <v>8268</v>
      </c>
      <c r="K57" s="1">
        <v>-2.6320000000000001</v>
      </c>
      <c r="L57" s="1"/>
    </row>
    <row r="58" spans="1:26">
      <c r="A58" s="1" t="s">
        <v>43</v>
      </c>
      <c r="B58" s="1" t="s">
        <v>52</v>
      </c>
      <c r="C58" s="1" t="s">
        <v>53</v>
      </c>
      <c r="D58" s="1" t="s">
        <v>54</v>
      </c>
      <c r="E58" s="1" t="s">
        <v>55</v>
      </c>
      <c r="F58" s="1">
        <v>12</v>
      </c>
      <c r="G58" s="1">
        <v>547.20000000000005</v>
      </c>
      <c r="H58" s="1">
        <v>553</v>
      </c>
      <c r="I58" s="1">
        <v>38.22</v>
      </c>
      <c r="J58" s="1">
        <v>7827</v>
      </c>
      <c r="K58" s="1">
        <v>-2.6869999999999998</v>
      </c>
      <c r="L58" s="1"/>
    </row>
    <row r="59" spans="1:26">
      <c r="A59" s="1" t="s">
        <v>43</v>
      </c>
      <c r="B59" s="1" t="s">
        <v>52</v>
      </c>
      <c r="C59" s="1" t="s">
        <v>53</v>
      </c>
      <c r="D59" s="1" t="s">
        <v>54</v>
      </c>
      <c r="E59" s="1" t="s">
        <v>55</v>
      </c>
      <c r="F59" s="1">
        <v>13</v>
      </c>
      <c r="G59" s="1">
        <v>596.9</v>
      </c>
      <c r="H59" s="1">
        <v>602.79999999999995</v>
      </c>
      <c r="I59" s="1">
        <v>36.133000000000003</v>
      </c>
      <c r="J59" s="1">
        <v>7402</v>
      </c>
      <c r="K59" s="1">
        <v>-2.6240000000000001</v>
      </c>
      <c r="L59" s="1"/>
    </row>
    <row r="60" spans="1:26">
      <c r="A60" s="1" t="s">
        <v>43</v>
      </c>
      <c r="B60" s="1" t="s">
        <v>52</v>
      </c>
      <c r="C60" s="1" t="s">
        <v>53</v>
      </c>
      <c r="D60" s="1" t="s">
        <v>54</v>
      </c>
      <c r="E60" s="1" t="s">
        <v>55</v>
      </c>
      <c r="F60" s="1">
        <v>14</v>
      </c>
      <c r="G60" s="1">
        <v>646.6</v>
      </c>
      <c r="H60" s="1">
        <v>652.5</v>
      </c>
      <c r="I60" s="1">
        <v>34.215000000000003</v>
      </c>
      <c r="J60" s="1">
        <v>6993</v>
      </c>
      <c r="K60" s="1">
        <v>-2.6669999999999998</v>
      </c>
      <c r="L60" s="10"/>
      <c r="N60" s="5">
        <f t="shared" ref="N60" si="15">AVERAGE(K51:K60)</f>
        <v>-2.6894</v>
      </c>
      <c r="O60" s="5">
        <f t="shared" ref="O60" si="16">STDEV(K51:K60)</f>
        <v>4.0882487421606051E-2</v>
      </c>
      <c r="P60" s="5">
        <f t="shared" ref="P60" si="17">STDEV(K51:K60)/SQRT(10)</f>
        <v>1.2928177666545958E-2</v>
      </c>
      <c r="Q60" s="5"/>
      <c r="R60" s="5">
        <f t="shared" ref="R60:R94" si="18">N60-R$5</f>
        <v>-2.8523999999999998</v>
      </c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0"/>
    </row>
    <row r="62" spans="1:26">
      <c r="A62" s="1" t="s">
        <v>43</v>
      </c>
      <c r="B62" s="1" t="s">
        <v>56</v>
      </c>
      <c r="C62" s="1" t="s">
        <v>57</v>
      </c>
      <c r="D62" s="1" t="s">
        <v>58</v>
      </c>
      <c r="E62" s="1" t="s">
        <v>59</v>
      </c>
      <c r="F62" s="1">
        <v>5</v>
      </c>
      <c r="G62" s="1">
        <v>199</v>
      </c>
      <c r="H62" s="1">
        <v>204.8</v>
      </c>
      <c r="I62" s="1">
        <v>73.866</v>
      </c>
      <c r="J62" s="1">
        <v>15067</v>
      </c>
      <c r="K62" s="1">
        <v>-2.6850000000000001</v>
      </c>
      <c r="L62" s="10"/>
    </row>
    <row r="63" spans="1:26">
      <c r="A63" s="1" t="s">
        <v>43</v>
      </c>
      <c r="B63" s="1" t="s">
        <v>56</v>
      </c>
      <c r="C63" s="1" t="s">
        <v>57</v>
      </c>
      <c r="D63" s="1" t="s">
        <v>58</v>
      </c>
      <c r="E63" s="1" t="s">
        <v>59</v>
      </c>
      <c r="F63" s="1">
        <v>6</v>
      </c>
      <c r="G63" s="1">
        <v>248.7</v>
      </c>
      <c r="H63" s="1">
        <v>254.4</v>
      </c>
      <c r="I63" s="1">
        <v>70.406999999999996</v>
      </c>
      <c r="J63" s="1">
        <v>14376</v>
      </c>
      <c r="K63" s="1">
        <v>-2.677</v>
      </c>
      <c r="L63" s="10"/>
      <c r="V63" s="5"/>
      <c r="W63" s="5"/>
      <c r="X63" s="5"/>
      <c r="Y63" s="5"/>
      <c r="Z63" s="5"/>
    </row>
    <row r="64" spans="1:26">
      <c r="A64" s="1" t="s">
        <v>43</v>
      </c>
      <c r="B64" s="1" t="s">
        <v>56</v>
      </c>
      <c r="C64" s="1" t="s">
        <v>57</v>
      </c>
      <c r="D64" s="1" t="s">
        <v>58</v>
      </c>
      <c r="E64" s="1" t="s">
        <v>59</v>
      </c>
      <c r="F64" s="1">
        <v>7</v>
      </c>
      <c r="G64" s="1">
        <v>298.7</v>
      </c>
      <c r="H64" s="1">
        <v>304.3</v>
      </c>
      <c r="I64" s="1">
        <v>66.715000000000003</v>
      </c>
      <c r="J64" s="1">
        <v>13651</v>
      </c>
      <c r="K64" s="1">
        <v>-2.694</v>
      </c>
      <c r="L64" s="1"/>
    </row>
    <row r="65" spans="1:26">
      <c r="A65" s="1" t="s">
        <v>43</v>
      </c>
      <c r="B65" s="1" t="s">
        <v>56</v>
      </c>
      <c r="C65" s="1" t="s">
        <v>57</v>
      </c>
      <c r="D65" s="1" t="s">
        <v>58</v>
      </c>
      <c r="E65" s="1" t="s">
        <v>59</v>
      </c>
      <c r="F65" s="1">
        <v>8</v>
      </c>
      <c r="G65" s="1">
        <v>348.2</v>
      </c>
      <c r="H65" s="1">
        <v>353.8</v>
      </c>
      <c r="I65" s="1">
        <v>63.213999999999999</v>
      </c>
      <c r="J65" s="1">
        <v>12921</v>
      </c>
      <c r="K65" s="1">
        <v>-2.7050000000000001</v>
      </c>
      <c r="L65" s="1"/>
    </row>
    <row r="66" spans="1:26">
      <c r="A66" s="1" t="s">
        <v>43</v>
      </c>
      <c r="B66" s="1" t="s">
        <v>56</v>
      </c>
      <c r="C66" s="1" t="s">
        <v>57</v>
      </c>
      <c r="D66" s="1" t="s">
        <v>58</v>
      </c>
      <c r="E66" s="1" t="s">
        <v>59</v>
      </c>
      <c r="F66" s="1">
        <v>9</v>
      </c>
      <c r="G66" s="1">
        <v>397.9</v>
      </c>
      <c r="H66" s="1">
        <v>403.8</v>
      </c>
      <c r="I66" s="1">
        <v>59.764000000000003</v>
      </c>
      <c r="J66" s="1">
        <v>12211</v>
      </c>
      <c r="K66" s="1">
        <v>-2.657</v>
      </c>
      <c r="L66" s="1"/>
    </row>
    <row r="67" spans="1:26">
      <c r="A67" s="1" t="s">
        <v>43</v>
      </c>
      <c r="B67" s="1" t="s">
        <v>56</v>
      </c>
      <c r="C67" s="1" t="s">
        <v>57</v>
      </c>
      <c r="D67" s="1" t="s">
        <v>58</v>
      </c>
      <c r="E67" s="1" t="s">
        <v>59</v>
      </c>
      <c r="F67" s="1">
        <v>10</v>
      </c>
      <c r="G67" s="1">
        <v>447.7</v>
      </c>
      <c r="H67" s="1">
        <v>453.5</v>
      </c>
      <c r="I67" s="1">
        <v>56.482999999999997</v>
      </c>
      <c r="J67" s="1">
        <v>11558</v>
      </c>
      <c r="K67" s="1">
        <v>-2.649</v>
      </c>
      <c r="L67" s="1"/>
    </row>
    <row r="68" spans="1:26">
      <c r="A68" s="1" t="s">
        <v>43</v>
      </c>
      <c r="B68" s="1" t="s">
        <v>56</v>
      </c>
      <c r="C68" s="1" t="s">
        <v>57</v>
      </c>
      <c r="D68" s="1" t="s">
        <v>58</v>
      </c>
      <c r="E68" s="1" t="s">
        <v>59</v>
      </c>
      <c r="F68" s="1">
        <v>11</v>
      </c>
      <c r="G68" s="1">
        <v>497.4</v>
      </c>
      <c r="H68" s="1">
        <v>503.3</v>
      </c>
      <c r="I68" s="1">
        <v>53.478999999999999</v>
      </c>
      <c r="J68" s="1">
        <v>10934</v>
      </c>
      <c r="K68" s="1">
        <v>-2.6539999999999999</v>
      </c>
      <c r="L68" s="1"/>
    </row>
    <row r="69" spans="1:26">
      <c r="A69" s="1" t="s">
        <v>43</v>
      </c>
      <c r="B69" s="1" t="s">
        <v>56</v>
      </c>
      <c r="C69" s="1" t="s">
        <v>57</v>
      </c>
      <c r="D69" s="1" t="s">
        <v>58</v>
      </c>
      <c r="E69" s="1" t="s">
        <v>59</v>
      </c>
      <c r="F69" s="1">
        <v>12</v>
      </c>
      <c r="G69" s="1">
        <v>547.20000000000005</v>
      </c>
      <c r="H69" s="1">
        <v>553</v>
      </c>
      <c r="I69" s="1">
        <v>50.488999999999997</v>
      </c>
      <c r="J69" s="1">
        <v>10333</v>
      </c>
      <c r="K69" s="1">
        <v>-2.6629999999999998</v>
      </c>
      <c r="L69" s="1"/>
    </row>
    <row r="70" spans="1:26">
      <c r="A70" s="1" t="s">
        <v>43</v>
      </c>
      <c r="B70" s="1" t="s">
        <v>56</v>
      </c>
      <c r="C70" s="1" t="s">
        <v>57</v>
      </c>
      <c r="D70" s="1" t="s">
        <v>58</v>
      </c>
      <c r="E70" s="1" t="s">
        <v>59</v>
      </c>
      <c r="F70" s="1">
        <v>13</v>
      </c>
      <c r="G70" s="1">
        <v>596.9</v>
      </c>
      <c r="H70" s="1">
        <v>602.79999999999995</v>
      </c>
      <c r="I70" s="1">
        <v>47.741999999999997</v>
      </c>
      <c r="J70" s="1">
        <v>9770</v>
      </c>
      <c r="K70" s="1">
        <v>-2.6640000000000001</v>
      </c>
      <c r="L70" s="1"/>
    </row>
    <row r="71" spans="1:26">
      <c r="A71" s="1" t="s">
        <v>43</v>
      </c>
      <c r="B71" s="1" t="s">
        <v>56</v>
      </c>
      <c r="C71" s="1" t="s">
        <v>57</v>
      </c>
      <c r="D71" s="1" t="s">
        <v>58</v>
      </c>
      <c r="E71" s="1" t="s">
        <v>59</v>
      </c>
      <c r="F71" s="1">
        <v>14</v>
      </c>
      <c r="G71" s="1">
        <v>646.6</v>
      </c>
      <c r="H71" s="1">
        <v>652.5</v>
      </c>
      <c r="I71" s="1">
        <v>45.152999999999999</v>
      </c>
      <c r="J71" s="1">
        <v>9233</v>
      </c>
      <c r="K71" s="1">
        <v>-2.681</v>
      </c>
      <c r="L71" s="1"/>
      <c r="N71" s="5">
        <f t="shared" ref="N71" si="19">AVERAGE(K62:K71)</f>
        <v>-2.6729000000000003</v>
      </c>
      <c r="O71" s="5">
        <f t="shared" ref="O71" si="20">STDEV(K62:K71)</f>
        <v>1.8447824322185613E-2</v>
      </c>
      <c r="P71" s="5">
        <f t="shared" ref="P71" si="21">STDEV(K62:K71)/SQRT(10)</f>
        <v>5.8337142732758432E-3</v>
      </c>
      <c r="Q71" s="5"/>
      <c r="R71" s="5">
        <f t="shared" ref="R71:R94" si="22">N71-R$5</f>
        <v>-2.8359000000000001</v>
      </c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26">
      <c r="A73" s="1" t="s">
        <v>43</v>
      </c>
      <c r="B73" s="1" t="s">
        <v>63</v>
      </c>
      <c r="C73" s="1" t="s">
        <v>64</v>
      </c>
      <c r="D73" s="1" t="s">
        <v>65</v>
      </c>
      <c r="E73" s="1" t="s">
        <v>66</v>
      </c>
      <c r="F73" s="1">
        <v>5</v>
      </c>
      <c r="G73" s="1">
        <v>199</v>
      </c>
      <c r="H73" s="1">
        <v>204.8</v>
      </c>
      <c r="I73" s="1">
        <v>70.417000000000002</v>
      </c>
      <c r="J73" s="1">
        <v>14376</v>
      </c>
      <c r="K73" s="1">
        <v>-2.7040000000000002</v>
      </c>
      <c r="L73" s="1"/>
    </row>
    <row r="74" spans="1:26">
      <c r="A74" s="1" t="s">
        <v>43</v>
      </c>
      <c r="B74" s="1" t="s">
        <v>63</v>
      </c>
      <c r="C74" s="1" t="s">
        <v>64</v>
      </c>
      <c r="D74" s="1" t="s">
        <v>65</v>
      </c>
      <c r="E74" s="1" t="s">
        <v>66</v>
      </c>
      <c r="F74" s="1">
        <v>6</v>
      </c>
      <c r="G74" s="1">
        <v>248.7</v>
      </c>
      <c r="H74" s="1">
        <v>254.4</v>
      </c>
      <c r="I74" s="1">
        <v>67.069000000000003</v>
      </c>
      <c r="J74" s="1">
        <v>13721</v>
      </c>
      <c r="K74" s="1">
        <v>-2.6840000000000002</v>
      </c>
      <c r="L74" s="1"/>
    </row>
    <row r="75" spans="1:26">
      <c r="A75" s="1" t="s">
        <v>43</v>
      </c>
      <c r="B75" s="1" t="s">
        <v>63</v>
      </c>
      <c r="C75" s="1" t="s">
        <v>64</v>
      </c>
      <c r="D75" s="1" t="s">
        <v>65</v>
      </c>
      <c r="E75" s="1" t="s">
        <v>66</v>
      </c>
      <c r="F75" s="1">
        <v>7</v>
      </c>
      <c r="G75" s="1">
        <v>298.7</v>
      </c>
      <c r="H75" s="1">
        <v>304.3</v>
      </c>
      <c r="I75" s="1">
        <v>63.744</v>
      </c>
      <c r="J75" s="1">
        <v>13025</v>
      </c>
      <c r="K75" s="1">
        <v>-2.6629999999999998</v>
      </c>
      <c r="L75" s="1"/>
    </row>
    <row r="76" spans="1:26">
      <c r="A76" s="1" t="s">
        <v>43</v>
      </c>
      <c r="B76" s="1" t="s">
        <v>63</v>
      </c>
      <c r="C76" s="1" t="s">
        <v>64</v>
      </c>
      <c r="D76" s="1" t="s">
        <v>65</v>
      </c>
      <c r="E76" s="1" t="s">
        <v>66</v>
      </c>
      <c r="F76" s="1">
        <v>8</v>
      </c>
      <c r="G76" s="1">
        <v>348.2</v>
      </c>
      <c r="H76" s="1">
        <v>354</v>
      </c>
      <c r="I76" s="1">
        <v>60.347999999999999</v>
      </c>
      <c r="J76" s="1">
        <v>12336</v>
      </c>
      <c r="K76" s="1">
        <v>-2.6920000000000002</v>
      </c>
      <c r="L76" s="1"/>
    </row>
    <row r="77" spans="1:26">
      <c r="A77" s="1" t="s">
        <v>43</v>
      </c>
      <c r="B77" s="1" t="s">
        <v>63</v>
      </c>
      <c r="C77" s="1" t="s">
        <v>64</v>
      </c>
      <c r="D77" s="1" t="s">
        <v>65</v>
      </c>
      <c r="E77" s="1" t="s">
        <v>66</v>
      </c>
      <c r="F77" s="1">
        <v>9</v>
      </c>
      <c r="G77" s="1">
        <v>397.9</v>
      </c>
      <c r="H77" s="1">
        <v>403.8</v>
      </c>
      <c r="I77" s="1">
        <v>57.122999999999998</v>
      </c>
      <c r="J77" s="1">
        <v>11679</v>
      </c>
      <c r="K77" s="1">
        <v>-2.6579999999999999</v>
      </c>
      <c r="L77" s="1"/>
    </row>
    <row r="78" spans="1:26">
      <c r="A78" s="1" t="s">
        <v>43</v>
      </c>
      <c r="B78" s="1" t="s">
        <v>63</v>
      </c>
      <c r="C78" s="1" t="s">
        <v>64</v>
      </c>
      <c r="D78" s="1" t="s">
        <v>65</v>
      </c>
      <c r="E78" s="1" t="s">
        <v>66</v>
      </c>
      <c r="F78" s="1">
        <v>10</v>
      </c>
      <c r="G78" s="1">
        <v>447.7</v>
      </c>
      <c r="H78" s="1">
        <v>453.5</v>
      </c>
      <c r="I78" s="1">
        <v>54.006999999999998</v>
      </c>
      <c r="J78" s="1">
        <v>11048</v>
      </c>
      <c r="K78" s="1">
        <v>-2.6880000000000002</v>
      </c>
      <c r="L78" s="1"/>
    </row>
    <row r="79" spans="1:26">
      <c r="A79" s="1" t="s">
        <v>43</v>
      </c>
      <c r="B79" s="1" t="s">
        <v>63</v>
      </c>
      <c r="C79" s="1" t="s">
        <v>64</v>
      </c>
      <c r="D79" s="1" t="s">
        <v>65</v>
      </c>
      <c r="E79" s="1" t="s">
        <v>66</v>
      </c>
      <c r="F79" s="1">
        <v>11</v>
      </c>
      <c r="G79" s="1">
        <v>497.6</v>
      </c>
      <c r="H79" s="1">
        <v>503.3</v>
      </c>
      <c r="I79" s="1">
        <v>51.070999999999998</v>
      </c>
      <c r="J79" s="1">
        <v>10446</v>
      </c>
      <c r="K79" s="1">
        <v>-2.6880000000000002</v>
      </c>
      <c r="L79" s="1"/>
      <c r="V79" s="5"/>
      <c r="W79" s="5"/>
      <c r="X79" s="5"/>
      <c r="Y79" s="5"/>
      <c r="Z79" s="5"/>
    </row>
    <row r="80" spans="1:26">
      <c r="A80" s="1" t="s">
        <v>43</v>
      </c>
      <c r="B80" s="1" t="s">
        <v>63</v>
      </c>
      <c r="C80" s="1" t="s">
        <v>64</v>
      </c>
      <c r="D80" s="1" t="s">
        <v>65</v>
      </c>
      <c r="E80" s="1" t="s">
        <v>66</v>
      </c>
      <c r="F80" s="1">
        <v>12</v>
      </c>
      <c r="G80" s="1">
        <v>547.20000000000005</v>
      </c>
      <c r="H80" s="1">
        <v>553</v>
      </c>
      <c r="I80" s="1">
        <v>48.253</v>
      </c>
      <c r="J80" s="1">
        <v>9878</v>
      </c>
      <c r="K80" s="1">
        <v>-2.6680000000000001</v>
      </c>
      <c r="L80" s="1"/>
    </row>
    <row r="81" spans="1:26">
      <c r="A81" s="1" t="s">
        <v>43</v>
      </c>
      <c r="B81" s="1" t="s">
        <v>63</v>
      </c>
      <c r="C81" s="1" t="s">
        <v>64</v>
      </c>
      <c r="D81" s="1" t="s">
        <v>65</v>
      </c>
      <c r="E81" s="1" t="s">
        <v>66</v>
      </c>
      <c r="F81" s="1">
        <v>13</v>
      </c>
      <c r="G81" s="1">
        <v>596.9</v>
      </c>
      <c r="H81" s="1">
        <v>602.79999999999995</v>
      </c>
      <c r="I81" s="1">
        <v>45.634999999999998</v>
      </c>
      <c r="J81" s="1">
        <v>9341</v>
      </c>
      <c r="K81" s="1">
        <v>-2.67</v>
      </c>
      <c r="L81" s="1"/>
    </row>
    <row r="82" spans="1:26">
      <c r="A82" s="1" t="s">
        <v>43</v>
      </c>
      <c r="B82" s="1" t="s">
        <v>63</v>
      </c>
      <c r="C82" s="1" t="s">
        <v>64</v>
      </c>
      <c r="D82" s="1" t="s">
        <v>65</v>
      </c>
      <c r="E82" s="1" t="s">
        <v>66</v>
      </c>
      <c r="F82" s="1">
        <v>14</v>
      </c>
      <c r="G82" s="1">
        <v>646.6</v>
      </c>
      <c r="H82" s="1">
        <v>652.5</v>
      </c>
      <c r="I82" s="1">
        <v>43.23</v>
      </c>
      <c r="J82" s="1">
        <v>8839</v>
      </c>
      <c r="K82" s="1">
        <v>-2.6789999999999998</v>
      </c>
      <c r="L82" s="1"/>
      <c r="N82" s="5">
        <f t="shared" ref="N82" si="23">AVERAGE(K73:K82)</f>
        <v>-2.6793999999999993</v>
      </c>
      <c r="O82" s="5">
        <f t="shared" ref="O82" si="24">STDEV(K73:K82)</f>
        <v>1.4446837408620414E-2</v>
      </c>
      <c r="P82" s="5">
        <f t="shared" ref="P82" si="25">STDEV(K73:K82)/SQRT(10)</f>
        <v>4.5684911197365176E-3</v>
      </c>
      <c r="Q82" s="5"/>
      <c r="R82" s="5">
        <f t="shared" ref="R82:R94" si="26">N82-R$5</f>
        <v>-2.8423999999999991</v>
      </c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26">
      <c r="A84" s="1" t="s">
        <v>43</v>
      </c>
      <c r="B84" s="1" t="s">
        <v>67</v>
      </c>
      <c r="C84" s="1" t="s">
        <v>68</v>
      </c>
      <c r="D84" s="1" t="s">
        <v>69</v>
      </c>
      <c r="E84" s="1" t="s">
        <v>70</v>
      </c>
      <c r="F84" s="1">
        <v>5</v>
      </c>
      <c r="G84" s="1">
        <v>199</v>
      </c>
      <c r="H84" s="1">
        <v>204.8</v>
      </c>
      <c r="I84" s="1">
        <v>48.109000000000002</v>
      </c>
      <c r="J84" s="1">
        <v>9813</v>
      </c>
      <c r="K84" s="1">
        <v>-2.673</v>
      </c>
      <c r="L84" s="1"/>
    </row>
    <row r="85" spans="1:26">
      <c r="A85" s="1" t="s">
        <v>43</v>
      </c>
      <c r="B85" s="1" t="s">
        <v>67</v>
      </c>
      <c r="C85" s="1" t="s">
        <v>68</v>
      </c>
      <c r="D85" s="1" t="s">
        <v>69</v>
      </c>
      <c r="E85" s="1" t="s">
        <v>70</v>
      </c>
      <c r="F85" s="1">
        <v>6</v>
      </c>
      <c r="G85" s="1">
        <v>248.7</v>
      </c>
      <c r="H85" s="1">
        <v>254.6</v>
      </c>
      <c r="I85" s="1">
        <v>45.817</v>
      </c>
      <c r="J85" s="1">
        <v>9376</v>
      </c>
      <c r="K85" s="1">
        <v>-2.7149999999999999</v>
      </c>
      <c r="L85" s="1"/>
    </row>
    <row r="86" spans="1:26">
      <c r="A86" s="1" t="s">
        <v>43</v>
      </c>
      <c r="B86" s="1" t="s">
        <v>67</v>
      </c>
      <c r="C86" s="1" t="s">
        <v>68</v>
      </c>
      <c r="D86" s="1" t="s">
        <v>69</v>
      </c>
      <c r="E86" s="1" t="s">
        <v>70</v>
      </c>
      <c r="F86" s="1">
        <v>7</v>
      </c>
      <c r="G86" s="1">
        <v>298.5</v>
      </c>
      <c r="H86" s="1">
        <v>304.3</v>
      </c>
      <c r="I86" s="1">
        <v>43.493000000000002</v>
      </c>
      <c r="J86" s="1">
        <v>8893</v>
      </c>
      <c r="K86" s="1">
        <v>-2.6539999999999999</v>
      </c>
      <c r="L86" s="1"/>
    </row>
    <row r="87" spans="1:26">
      <c r="A87" s="1" t="s">
        <v>43</v>
      </c>
      <c r="B87" s="1" t="s">
        <v>67</v>
      </c>
      <c r="C87" s="1" t="s">
        <v>68</v>
      </c>
      <c r="D87" s="1" t="s">
        <v>69</v>
      </c>
      <c r="E87" s="1" t="s">
        <v>70</v>
      </c>
      <c r="F87" s="1">
        <v>8</v>
      </c>
      <c r="G87" s="1">
        <v>348.2</v>
      </c>
      <c r="H87" s="1">
        <v>354</v>
      </c>
      <c r="I87" s="1">
        <v>41.195999999999998</v>
      </c>
      <c r="J87" s="1">
        <v>8425</v>
      </c>
      <c r="K87" s="1">
        <v>-2.6539999999999999</v>
      </c>
      <c r="L87" s="1"/>
    </row>
    <row r="88" spans="1:26">
      <c r="A88" s="1" t="s">
        <v>43</v>
      </c>
      <c r="B88" s="1" t="s">
        <v>67</v>
      </c>
      <c r="C88" s="1" t="s">
        <v>68</v>
      </c>
      <c r="D88" s="1" t="s">
        <v>69</v>
      </c>
      <c r="E88" s="1" t="s">
        <v>70</v>
      </c>
      <c r="F88" s="1">
        <v>9</v>
      </c>
      <c r="G88" s="1">
        <v>397.9</v>
      </c>
      <c r="H88" s="1">
        <v>403.8</v>
      </c>
      <c r="I88" s="1">
        <v>39.040999999999997</v>
      </c>
      <c r="J88" s="1">
        <v>7982</v>
      </c>
      <c r="K88" s="1">
        <v>-2.6509999999999998</v>
      </c>
      <c r="L88" s="1"/>
      <c r="V88" s="5"/>
      <c r="W88" s="5"/>
      <c r="X88" s="5"/>
      <c r="Y88" s="5"/>
      <c r="Z88" s="5"/>
    </row>
    <row r="89" spans="1:26">
      <c r="A89" s="1" t="s">
        <v>43</v>
      </c>
      <c r="B89" s="1" t="s">
        <v>67</v>
      </c>
      <c r="C89" s="1" t="s">
        <v>68</v>
      </c>
      <c r="D89" s="1" t="s">
        <v>69</v>
      </c>
      <c r="E89" s="1" t="s">
        <v>70</v>
      </c>
      <c r="F89" s="1">
        <v>10</v>
      </c>
      <c r="G89" s="1">
        <v>447.7</v>
      </c>
      <c r="H89" s="1">
        <v>453.5</v>
      </c>
      <c r="I89" s="1">
        <v>36.801000000000002</v>
      </c>
      <c r="J89" s="1">
        <v>7541</v>
      </c>
      <c r="K89" s="1">
        <v>-2.67</v>
      </c>
      <c r="L89" s="1"/>
    </row>
    <row r="90" spans="1:26">
      <c r="A90" s="1" t="s">
        <v>43</v>
      </c>
      <c r="B90" s="1" t="s">
        <v>67</v>
      </c>
      <c r="C90" s="1" t="s">
        <v>68</v>
      </c>
      <c r="D90" s="1" t="s">
        <v>69</v>
      </c>
      <c r="E90" s="1" t="s">
        <v>70</v>
      </c>
      <c r="F90" s="1">
        <v>11</v>
      </c>
      <c r="G90" s="1">
        <v>497.4</v>
      </c>
      <c r="H90" s="1">
        <v>503.3</v>
      </c>
      <c r="I90" s="1">
        <v>34.909999999999997</v>
      </c>
      <c r="J90" s="1">
        <v>7148</v>
      </c>
      <c r="K90" s="1">
        <v>-2.6150000000000002</v>
      </c>
      <c r="L90" s="1"/>
    </row>
    <row r="91" spans="1:26">
      <c r="A91" s="1" t="s">
        <v>43</v>
      </c>
      <c r="B91" s="1" t="s">
        <v>67</v>
      </c>
      <c r="C91" s="1" t="s">
        <v>68</v>
      </c>
      <c r="D91" s="1" t="s">
        <v>69</v>
      </c>
      <c r="E91" s="1" t="s">
        <v>70</v>
      </c>
      <c r="F91" s="1">
        <v>12</v>
      </c>
      <c r="G91" s="1">
        <v>547.20000000000005</v>
      </c>
      <c r="H91" s="1">
        <v>553</v>
      </c>
      <c r="I91" s="1">
        <v>32.927999999999997</v>
      </c>
      <c r="J91" s="1">
        <v>6748</v>
      </c>
      <c r="K91" s="1">
        <v>-2.621</v>
      </c>
      <c r="L91" s="1"/>
    </row>
    <row r="92" spans="1:26">
      <c r="A92" s="1" t="s">
        <v>43</v>
      </c>
      <c r="B92" s="1" t="s">
        <v>67</v>
      </c>
      <c r="C92" s="1" t="s">
        <v>68</v>
      </c>
      <c r="D92" s="1" t="s">
        <v>69</v>
      </c>
      <c r="E92" s="1" t="s">
        <v>70</v>
      </c>
      <c r="F92" s="1">
        <v>13</v>
      </c>
      <c r="G92" s="1">
        <v>596.9</v>
      </c>
      <c r="H92" s="1">
        <v>602.79999999999995</v>
      </c>
      <c r="I92" s="1">
        <v>31.140999999999998</v>
      </c>
      <c r="J92" s="1">
        <v>6388</v>
      </c>
      <c r="K92" s="1">
        <v>-2.6110000000000002</v>
      </c>
      <c r="L92" s="1"/>
    </row>
    <row r="93" spans="1:26">
      <c r="A93" s="1" t="s">
        <v>43</v>
      </c>
      <c r="B93" s="1" t="s">
        <v>67</v>
      </c>
      <c r="C93" s="1" t="s">
        <v>68</v>
      </c>
      <c r="D93" s="1" t="s">
        <v>69</v>
      </c>
      <c r="E93" s="1" t="s">
        <v>70</v>
      </c>
      <c r="F93" s="1">
        <v>14</v>
      </c>
      <c r="G93" s="1">
        <v>646.6</v>
      </c>
      <c r="H93" s="1">
        <v>652.29999999999995</v>
      </c>
      <c r="I93" s="1">
        <v>29.527000000000001</v>
      </c>
      <c r="J93" s="1">
        <v>6046</v>
      </c>
      <c r="K93" s="1">
        <v>-2.6139999999999999</v>
      </c>
      <c r="L93" s="1"/>
      <c r="N93" s="5">
        <f t="shared" ref="N93" si="27">AVERAGE(K84:K93)</f>
        <v>-2.6477999999999997</v>
      </c>
      <c r="O93" s="5">
        <f t="shared" ref="O93" si="28">STDEV(K84:K93)</f>
        <v>3.3369313914300154E-2</v>
      </c>
      <c r="P93" s="5">
        <f t="shared" ref="P93" si="29">STDEV(K84:K93)/SQRT(10)</f>
        <v>1.0552303592633722E-2</v>
      </c>
      <c r="Q93" s="5"/>
      <c r="R93" s="5">
        <f t="shared" ref="R93:R94" si="30">N93-R$5</f>
        <v>-2.8107999999999995</v>
      </c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26">
      <c r="L95" s="1"/>
      <c r="P95" s="11" t="s">
        <v>76</v>
      </c>
      <c r="R95" s="5">
        <f>AVERAGE(R60,R71,R82,R93)</f>
        <v>-2.835375</v>
      </c>
    </row>
    <row r="96" spans="1:26">
      <c r="L96" s="1"/>
    </row>
    <row r="97" spans="7:26">
      <c r="L97" s="1"/>
      <c r="N97" s="5"/>
      <c r="O97" s="5"/>
      <c r="P97" s="5"/>
      <c r="Q97" s="5"/>
      <c r="V97" s="5"/>
      <c r="W97" s="5"/>
      <c r="X97" s="5"/>
      <c r="Y97" s="5"/>
      <c r="Z97" s="5"/>
    </row>
    <row r="98" spans="7:26">
      <c r="L98" s="1"/>
    </row>
    <row r="99" spans="7:26">
      <c r="L99" s="1"/>
    </row>
    <row r="100" spans="7:26">
      <c r="L100" s="1"/>
    </row>
    <row r="101" spans="7:26">
      <c r="L101" s="1"/>
    </row>
    <row r="102" spans="7:26">
      <c r="L102" s="1"/>
    </row>
    <row r="103" spans="7:26">
      <c r="L103" s="1"/>
    </row>
    <row r="104" spans="7:26">
      <c r="L104" s="1"/>
    </row>
    <row r="105" spans="7:26">
      <c r="L105" s="1"/>
    </row>
    <row r="106" spans="7:26">
      <c r="G106"/>
      <c r="H106"/>
      <c r="L106" s="1"/>
      <c r="N106" s="5"/>
      <c r="O106" s="5"/>
      <c r="P106" s="5"/>
      <c r="Q106" s="5"/>
      <c r="V106" s="5"/>
      <c r="W106" s="5"/>
      <c r="X106" s="5"/>
      <c r="Y106" s="5"/>
      <c r="Z106" s="5"/>
    </row>
    <row r="107" spans="7:26">
      <c r="G107"/>
      <c r="H107"/>
    </row>
    <row r="108" spans="7:26">
      <c r="G108"/>
      <c r="H108"/>
    </row>
    <row r="109" spans="7:26">
      <c r="G109"/>
      <c r="H109"/>
    </row>
    <row r="110" spans="7:26">
      <c r="G110"/>
      <c r="H110"/>
    </row>
    <row r="111" spans="7:26">
      <c r="G111"/>
      <c r="H111"/>
    </row>
    <row r="112" spans="7:26">
      <c r="G112"/>
      <c r="H112"/>
    </row>
    <row r="113" spans="7:8">
      <c r="G113"/>
      <c r="H113"/>
    </row>
    <row r="114" spans="7:8">
      <c r="G114"/>
      <c r="H114"/>
    </row>
    <row r="115" spans="7:8">
      <c r="G115"/>
      <c r="H115"/>
    </row>
    <row r="116" spans="7:8">
      <c r="G116"/>
      <c r="H116"/>
    </row>
    <row r="117" spans="7:8">
      <c r="G117"/>
      <c r="H117"/>
    </row>
    <row r="118" spans="7:8">
      <c r="G118"/>
      <c r="H118"/>
    </row>
    <row r="119" spans="7:8">
      <c r="G119"/>
      <c r="H119"/>
    </row>
    <row r="120" spans="7:8">
      <c r="G120"/>
      <c r="H120"/>
    </row>
    <row r="121" spans="7:8">
      <c r="G121"/>
      <c r="H121"/>
    </row>
    <row r="122" spans="7:8">
      <c r="G122"/>
      <c r="H122"/>
    </row>
    <row r="123" spans="7:8">
      <c r="G123"/>
      <c r="H123"/>
    </row>
    <row r="124" spans="7:8">
      <c r="G124"/>
      <c r="H124"/>
    </row>
    <row r="125" spans="7:8">
      <c r="G125"/>
      <c r="H125"/>
    </row>
    <row r="126" spans="7:8">
      <c r="G126"/>
      <c r="H126"/>
    </row>
    <row r="127" spans="7:8">
      <c r="G127"/>
      <c r="H127"/>
    </row>
    <row r="128" spans="7:8">
      <c r="G128"/>
      <c r="H128"/>
    </row>
    <row r="129" spans="7:8">
      <c r="G129"/>
      <c r="H129"/>
    </row>
    <row r="130" spans="7:8">
      <c r="G130"/>
      <c r="H130"/>
    </row>
    <row r="131" spans="7:8">
      <c r="G131"/>
      <c r="H131"/>
    </row>
    <row r="132" spans="7:8">
      <c r="G132"/>
      <c r="H132"/>
    </row>
    <row r="133" spans="7:8">
      <c r="G133"/>
      <c r="H133"/>
    </row>
    <row r="134" spans="7:8">
      <c r="G134"/>
      <c r="H134"/>
    </row>
    <row r="135" spans="7:8">
      <c r="G135"/>
      <c r="H135"/>
    </row>
    <row r="136" spans="7:8">
      <c r="G136"/>
      <c r="H136"/>
    </row>
    <row r="137" spans="7:8">
      <c r="G137"/>
      <c r="H137"/>
    </row>
    <row r="138" spans="7:8">
      <c r="G138"/>
      <c r="H138"/>
    </row>
    <row r="139" spans="7:8">
      <c r="G139"/>
      <c r="H139"/>
    </row>
    <row r="140" spans="7:8">
      <c r="G140"/>
      <c r="H140"/>
    </row>
    <row r="141" spans="7:8">
      <c r="G141"/>
      <c r="H141"/>
    </row>
    <row r="142" spans="7:8">
      <c r="G142"/>
      <c r="H142"/>
    </row>
    <row r="143" spans="7:8">
      <c r="G143"/>
      <c r="H143"/>
    </row>
    <row r="144" spans="7:8">
      <c r="G144"/>
      <c r="H144"/>
    </row>
    <row r="145" spans="7:8">
      <c r="G145"/>
      <c r="H145"/>
    </row>
    <row r="146" spans="7:8">
      <c r="G146"/>
      <c r="H146"/>
    </row>
    <row r="147" spans="7:8">
      <c r="G147"/>
      <c r="H147"/>
    </row>
    <row r="148" spans="7:8">
      <c r="G148"/>
      <c r="H148"/>
    </row>
    <row r="149" spans="7:8">
      <c r="G149"/>
      <c r="H149"/>
    </row>
    <row r="150" spans="7:8">
      <c r="G150"/>
      <c r="H150"/>
    </row>
    <row r="151" spans="7:8">
      <c r="G151"/>
      <c r="H151"/>
    </row>
    <row r="152" spans="7:8">
      <c r="G152"/>
      <c r="H152"/>
    </row>
    <row r="153" spans="7:8">
      <c r="G153"/>
      <c r="H153"/>
    </row>
    <row r="154" spans="7:8">
      <c r="G154"/>
      <c r="H154"/>
    </row>
    <row r="155" spans="7:8">
      <c r="G155"/>
      <c r="H155"/>
    </row>
    <row r="156" spans="7:8">
      <c r="G156"/>
      <c r="H156"/>
    </row>
    <row r="157" spans="7:8">
      <c r="G157"/>
      <c r="H157"/>
    </row>
    <row r="158" spans="7:8">
      <c r="G158"/>
      <c r="H158"/>
    </row>
    <row r="159" spans="7:8">
      <c r="G159"/>
      <c r="H159"/>
    </row>
    <row r="160" spans="7:8">
      <c r="G160"/>
      <c r="H160"/>
    </row>
    <row r="161" spans="7:8">
      <c r="G161"/>
      <c r="H161"/>
    </row>
    <row r="162" spans="7:8">
      <c r="G162"/>
      <c r="H162"/>
    </row>
    <row r="163" spans="7:8">
      <c r="G163"/>
      <c r="H163"/>
    </row>
    <row r="164" spans="7:8">
      <c r="G164"/>
      <c r="H164"/>
    </row>
  </sheetData>
  <phoneticPr fontId="1" type="noConversion"/>
  <pageMargins left="0.75" right="0.75" top="1" bottom="1" header="0.5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2:I8"/>
  <sheetViews>
    <sheetView workbookViewId="0"/>
  </sheetViews>
  <sheetFormatPr defaultRowHeight="12.75"/>
  <sheetData>
    <row r="2" spans="2:9">
      <c r="B2" t="s">
        <v>32</v>
      </c>
    </row>
    <row r="3" spans="2:9">
      <c r="C3" t="s">
        <v>33</v>
      </c>
      <c r="E3" t="s">
        <v>34</v>
      </c>
      <c r="F3" t="s">
        <v>35</v>
      </c>
      <c r="H3">
        <v>2.0099999999999998</v>
      </c>
    </row>
    <row r="4" spans="2:9">
      <c r="C4" t="s">
        <v>36</v>
      </c>
      <c r="D4">
        <v>8544</v>
      </c>
      <c r="E4" t="s">
        <v>6</v>
      </c>
      <c r="F4" t="s">
        <v>35</v>
      </c>
      <c r="H4">
        <v>1.95</v>
      </c>
      <c r="I4">
        <v>28.65</v>
      </c>
    </row>
    <row r="5" spans="2:9">
      <c r="C5" t="s">
        <v>33</v>
      </c>
      <c r="E5" t="s">
        <v>37</v>
      </c>
      <c r="F5" t="s">
        <v>35</v>
      </c>
      <c r="H5">
        <v>2.1800000000000002</v>
      </c>
      <c r="I5">
        <v>21.78</v>
      </c>
    </row>
    <row r="6" spans="2:9">
      <c r="C6" t="s">
        <v>36</v>
      </c>
      <c r="E6" t="s">
        <v>38</v>
      </c>
      <c r="F6" t="s">
        <v>35</v>
      </c>
      <c r="H6">
        <v>-31.5</v>
      </c>
      <c r="I6">
        <v>16.79</v>
      </c>
    </row>
    <row r="7" spans="2:9">
      <c r="C7" t="s">
        <v>39</v>
      </c>
      <c r="E7" t="s">
        <v>40</v>
      </c>
      <c r="H7">
        <v>-6.3</v>
      </c>
      <c r="I7">
        <v>7.18</v>
      </c>
    </row>
    <row r="8" spans="2:9">
      <c r="C8" t="s">
        <v>41</v>
      </c>
      <c r="E8" t="s">
        <v>42</v>
      </c>
      <c r="F8" t="s">
        <v>35</v>
      </c>
      <c r="H8">
        <v>1.94</v>
      </c>
      <c r="I8">
        <v>27.8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G11"/>
  <sheetViews>
    <sheetView workbookViewId="0">
      <selection activeCell="G5" sqref="G5"/>
    </sheetView>
  </sheetViews>
  <sheetFormatPr defaultRowHeight="12.75"/>
  <cols>
    <col min="7" max="7" width="12" bestFit="1" customWidth="1"/>
  </cols>
  <sheetData>
    <row r="2" spans="1:7">
      <c r="A2" t="s">
        <v>30</v>
      </c>
      <c r="E2" t="s">
        <v>31</v>
      </c>
    </row>
    <row r="3" spans="1:7">
      <c r="A3" t="s">
        <v>29</v>
      </c>
      <c r="B3" t="s">
        <v>28</v>
      </c>
      <c r="C3" t="s">
        <v>27</v>
      </c>
      <c r="E3" t="s">
        <v>29</v>
      </c>
      <c r="F3" t="s">
        <v>28</v>
      </c>
      <c r="G3" t="s">
        <v>27</v>
      </c>
    </row>
    <row r="4" spans="1:7">
      <c r="A4">
        <v>25</v>
      </c>
      <c r="B4">
        <f>A4+273.15</f>
        <v>298.14999999999998</v>
      </c>
      <c r="C4">
        <f>525*(B4^(-2))+1.00397</f>
        <v>1.0098759487781563</v>
      </c>
      <c r="E4">
        <v>25</v>
      </c>
      <c r="F4">
        <f t="shared" ref="F4:F11" si="0">E4+273.15</f>
        <v>298.14999999999998</v>
      </c>
      <c r="G4">
        <f>560*(F4^(-2))+1.003943</f>
        <v>1.0102426786967</v>
      </c>
    </row>
    <row r="5" spans="1:7">
      <c r="A5">
        <v>70</v>
      </c>
      <c r="B5">
        <f t="shared" ref="B5:B11" si="1">A5+273.15</f>
        <v>343.15</v>
      </c>
      <c r="C5">
        <f t="shared" ref="C5:C11" si="2">525*(B5^(-2))+1.00397</f>
        <v>1.0084285259319228</v>
      </c>
      <c r="E5">
        <v>70</v>
      </c>
      <c r="F5">
        <f t="shared" si="0"/>
        <v>343.15</v>
      </c>
      <c r="G5">
        <f t="shared" ref="G5:G11" si="3">560*(F5^(-2))+1.003943</f>
        <v>1.008698760994051</v>
      </c>
    </row>
    <row r="6" spans="1:7">
      <c r="B6">
        <f t="shared" si="1"/>
        <v>273.14999999999998</v>
      </c>
      <c r="C6">
        <f t="shared" si="2"/>
        <v>1.0110065032680033</v>
      </c>
      <c r="E6">
        <v>69.849999999999994</v>
      </c>
      <c r="F6">
        <f t="shared" si="0"/>
        <v>343</v>
      </c>
      <c r="G6">
        <f t="shared" si="3"/>
        <v>1.0087029214612959</v>
      </c>
    </row>
    <row r="7" spans="1:7">
      <c r="B7">
        <f t="shared" si="1"/>
        <v>273.14999999999998</v>
      </c>
      <c r="C7">
        <f t="shared" si="2"/>
        <v>1.0110065032680033</v>
      </c>
      <c r="E7">
        <v>68</v>
      </c>
      <c r="F7">
        <f t="shared" si="0"/>
        <v>341.15</v>
      </c>
      <c r="G7">
        <f t="shared" si="3"/>
        <v>1.0087546859698691</v>
      </c>
    </row>
    <row r="8" spans="1:7">
      <c r="B8">
        <f t="shared" si="1"/>
        <v>273.14999999999998</v>
      </c>
      <c r="C8">
        <f t="shared" si="2"/>
        <v>1.0110065032680033</v>
      </c>
      <c r="F8">
        <f t="shared" si="0"/>
        <v>273.14999999999998</v>
      </c>
      <c r="G8">
        <f t="shared" si="3"/>
        <v>1.0114486034858703</v>
      </c>
    </row>
    <row r="9" spans="1:7">
      <c r="B9">
        <f t="shared" si="1"/>
        <v>273.14999999999998</v>
      </c>
      <c r="C9">
        <f t="shared" si="2"/>
        <v>1.0110065032680033</v>
      </c>
      <c r="F9">
        <f t="shared" si="0"/>
        <v>273.14999999999998</v>
      </c>
      <c r="G9">
        <f t="shared" si="3"/>
        <v>1.0114486034858703</v>
      </c>
    </row>
    <row r="10" spans="1:7">
      <c r="B10">
        <f t="shared" si="1"/>
        <v>273.14999999999998</v>
      </c>
      <c r="C10">
        <f t="shared" si="2"/>
        <v>1.0110065032680033</v>
      </c>
      <c r="F10">
        <f t="shared" si="0"/>
        <v>273.14999999999998</v>
      </c>
      <c r="G10">
        <f t="shared" si="3"/>
        <v>1.0114486034858703</v>
      </c>
    </row>
    <row r="11" spans="1:7">
      <c r="B11">
        <f t="shared" si="1"/>
        <v>273.14999999999998</v>
      </c>
      <c r="C11">
        <f t="shared" si="2"/>
        <v>1.0110065032680033</v>
      </c>
      <c r="F11">
        <f t="shared" si="0"/>
        <v>273.14999999999998</v>
      </c>
      <c r="G11">
        <f t="shared" si="3"/>
        <v>1.0114486034858703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RAW</vt:lpstr>
      <vt:lpstr>SA+ST</vt:lpstr>
      <vt:lpstr>standards</vt:lpstr>
      <vt:lpstr>StdsVals</vt:lpstr>
      <vt:lpstr>Swart1991</vt:lpstr>
      <vt:lpstr>carbs.wke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Homer</dc:creator>
  <cp:lastModifiedBy>Jim</cp:lastModifiedBy>
  <dcterms:created xsi:type="dcterms:W3CDTF">2010-03-18T22:07:57Z</dcterms:created>
  <dcterms:modified xsi:type="dcterms:W3CDTF">2020-10-22T20:13:33Z</dcterms:modified>
</cp:coreProperties>
</file>